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7e691729782a330/Documents/Show Start Times/"/>
    </mc:Choice>
  </mc:AlternateContent>
  <xr:revisionPtr revIDLastSave="0" documentId="8_{A7661D22-B625-4EF8-9E32-11800BD3D476}" xr6:coauthVersionLast="47" xr6:coauthVersionMax="47" xr10:uidLastSave="{00000000-0000-0000-0000-000000000000}"/>
  <bookViews>
    <workbookView xWindow="-108" yWindow="-108" windowWidth="23256" windowHeight="12456" activeTab="5" xr2:uid="{5B3EC1C9-54B0-A84B-9ED1-F191C8A2875F}"/>
  </bookViews>
  <sheets>
    <sheet name="Stressless" sheetId="1" r:id="rId1"/>
    <sheet name="SR Intro" sheetId="6" r:id="rId2"/>
    <sheet name="JR Intro" sheetId="4" r:id="rId3"/>
    <sheet name="SR Prelim" sheetId="2" r:id="rId4"/>
    <sheet name="JR Prelim" sheetId="5" r:id="rId5"/>
    <sheet name="Novic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5" i="3"/>
  <c r="J5" i="3"/>
  <c r="L25" i="2"/>
  <c r="J7" i="2"/>
  <c r="J6" i="2"/>
  <c r="J45" i="2"/>
  <c r="J5" i="2"/>
  <c r="J19" i="2"/>
  <c r="L47" i="2"/>
  <c r="J18" i="2"/>
  <c r="L45" i="2"/>
  <c r="L24" i="2"/>
  <c r="L19" i="2"/>
  <c r="L18" i="2"/>
  <c r="L31" i="6"/>
  <c r="L34" i="6"/>
  <c r="L21" i="6"/>
  <c r="L13" i="6"/>
  <c r="B10" i="4"/>
  <c r="B7" i="4"/>
  <c r="B5" i="4"/>
  <c r="L7" i="4"/>
  <c r="L10" i="4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5" i="1"/>
  <c r="L23" i="1"/>
  <c r="L16" i="3"/>
  <c r="I16" i="3"/>
  <c r="I6" i="3"/>
  <c r="L28" i="3"/>
  <c r="I13" i="2"/>
  <c r="I46" i="2"/>
  <c r="I5" i="2"/>
  <c r="I6" i="2"/>
  <c r="L33" i="2"/>
  <c r="L16" i="2"/>
  <c r="L46" i="2"/>
  <c r="L44" i="2"/>
  <c r="L32" i="2"/>
  <c r="L48" i="2"/>
  <c r="L43" i="2"/>
  <c r="L41" i="2"/>
  <c r="L12" i="4"/>
  <c r="B12" i="4" s="1"/>
  <c r="L28" i="6"/>
  <c r="L27" i="6"/>
  <c r="L33" i="6"/>
  <c r="L30" i="6"/>
  <c r="L31" i="1"/>
  <c r="L22" i="1"/>
  <c r="F11" i="2"/>
  <c r="L11" i="2" s="1"/>
  <c r="H8" i="3"/>
  <c r="L8" i="3" s="1"/>
  <c r="H10" i="3"/>
  <c r="L10" i="3" s="1"/>
  <c r="L27" i="3"/>
  <c r="L13" i="3"/>
  <c r="L22" i="3"/>
  <c r="L23" i="2"/>
  <c r="L30" i="2"/>
  <c r="L31" i="2"/>
  <c r="H8" i="2"/>
  <c r="H12" i="2"/>
  <c r="L12" i="2" s="1"/>
  <c r="H6" i="2"/>
  <c r="H5" i="2"/>
  <c r="L13" i="2"/>
  <c r="L38" i="2"/>
  <c r="L28" i="2"/>
  <c r="L39" i="2"/>
  <c r="L40" i="2"/>
  <c r="L29" i="2"/>
  <c r="L35" i="6"/>
  <c r="L20" i="6"/>
  <c r="L24" i="6"/>
  <c r="L25" i="6"/>
  <c r="L26" i="6"/>
  <c r="L17" i="1"/>
  <c r="L8" i="2"/>
  <c r="L37" i="2"/>
  <c r="L20" i="2"/>
  <c r="G14" i="2"/>
  <c r="L14" i="2" s="1"/>
  <c r="G10" i="2"/>
  <c r="G9" i="2"/>
  <c r="L9" i="2" s="1"/>
  <c r="G6" i="2"/>
  <c r="G5" i="2"/>
  <c r="L12" i="3"/>
  <c r="G6" i="3"/>
  <c r="L6" i="3" s="1"/>
  <c r="G26" i="3"/>
  <c r="L26" i="3" s="1"/>
  <c r="L19" i="6"/>
  <c r="L12" i="6"/>
  <c r="L23" i="6"/>
  <c r="L5" i="4"/>
  <c r="L18" i="1"/>
  <c r="L30" i="1"/>
  <c r="L32" i="1"/>
  <c r="L16" i="1"/>
  <c r="L15" i="6"/>
  <c r="L16" i="6"/>
  <c r="L17" i="6"/>
  <c r="L22" i="6"/>
  <c r="L29" i="6"/>
  <c r="L32" i="6"/>
  <c r="L6" i="6"/>
  <c r="L14" i="6"/>
  <c r="L23" i="3"/>
  <c r="L20" i="3"/>
  <c r="L15" i="3"/>
  <c r="L14" i="3"/>
  <c r="L29" i="3"/>
  <c r="L24" i="3"/>
  <c r="L25" i="3"/>
  <c r="F7" i="3"/>
  <c r="L7" i="3" s="1"/>
  <c r="F21" i="3"/>
  <c r="L21" i="3" s="1"/>
  <c r="L9" i="5"/>
  <c r="L15" i="2"/>
  <c r="L36" i="2"/>
  <c r="L27" i="2"/>
  <c r="F9" i="2"/>
  <c r="F10" i="2"/>
  <c r="F6" i="2"/>
  <c r="F5" i="2"/>
  <c r="L11" i="5"/>
  <c r="L35" i="2"/>
  <c r="L26" i="2"/>
  <c r="L17" i="2"/>
  <c r="L42" i="2"/>
  <c r="L6" i="4"/>
  <c r="B6" i="4" s="1"/>
  <c r="L9" i="6"/>
  <c r="L18" i="6"/>
  <c r="L28" i="1"/>
  <c r="L9" i="1"/>
  <c r="L29" i="1"/>
  <c r="L11" i="1"/>
  <c r="L12" i="1"/>
  <c r="L13" i="1"/>
  <c r="L10" i="1"/>
  <c r="L14" i="1"/>
  <c r="L15" i="1"/>
  <c r="L8" i="6"/>
  <c r="L11" i="6"/>
  <c r="L5" i="6"/>
  <c r="L7" i="6"/>
  <c r="L11" i="3"/>
  <c r="L5" i="3"/>
  <c r="L19" i="3"/>
  <c r="L7" i="5"/>
  <c r="L8" i="5"/>
  <c r="L10" i="5"/>
  <c r="L9" i="4"/>
  <c r="B9" i="4" s="1"/>
  <c r="L11" i="4"/>
  <c r="B11" i="4" s="1"/>
  <c r="L8" i="4"/>
  <c r="B8" i="4" s="1"/>
  <c r="L8" i="1"/>
  <c r="L20" i="1"/>
  <c r="L21" i="1"/>
  <c r="L5" i="1"/>
  <c r="L25" i="1"/>
  <c r="L26" i="1"/>
  <c r="L27" i="1"/>
  <c r="L22" i="2"/>
  <c r="L7" i="2"/>
  <c r="L34" i="2"/>
  <c r="L21" i="2"/>
  <c r="E5" i="5"/>
  <c r="L5" i="5" s="1"/>
  <c r="E6" i="5"/>
  <c r="L6" i="5" s="1"/>
  <c r="E17" i="3"/>
  <c r="L17" i="3" s="1"/>
  <c r="E9" i="3"/>
  <c r="E18" i="3"/>
  <c r="L18" i="3" s="1"/>
  <c r="E5" i="2"/>
  <c r="L6" i="1"/>
  <c r="B30" i="6" l="1"/>
  <c r="B18" i="6"/>
  <c r="B27" i="6"/>
  <c r="B5" i="6"/>
  <c r="B6" i="6"/>
  <c r="B33" i="6"/>
  <c r="B22" i="6"/>
  <c r="B13" i="6"/>
  <c r="B12" i="6"/>
  <c r="L10" i="2"/>
  <c r="B10" i="2" s="1"/>
  <c r="B6" i="5"/>
  <c r="L6" i="2"/>
  <c r="B8" i="5"/>
  <c r="B7" i="5"/>
  <c r="B9" i="5"/>
  <c r="B10" i="5"/>
  <c r="B5" i="5"/>
  <c r="B11" i="5"/>
  <c r="L9" i="3"/>
  <c r="L5" i="2"/>
  <c r="B47" i="2" s="1"/>
  <c r="L7" i="1"/>
  <c r="L24" i="1"/>
  <c r="L19" i="1"/>
  <c r="L10" i="6"/>
  <c r="B10" i="6" s="1"/>
  <c r="B31" i="2" l="1"/>
  <c r="B8" i="2"/>
  <c r="B42" i="2"/>
  <c r="B17" i="2"/>
  <c r="B18" i="2"/>
  <c r="B43" i="2"/>
  <c r="B34" i="2"/>
  <c r="B37" i="2"/>
  <c r="B14" i="2"/>
  <c r="B39" i="2"/>
  <c r="B27" i="2"/>
  <c r="B29" i="2"/>
  <c r="B45" i="2"/>
  <c r="B9" i="2"/>
  <c r="B36" i="2"/>
  <c r="B40" i="2"/>
  <c r="B26" i="2"/>
  <c r="B16" i="2"/>
  <c r="B25" i="2"/>
  <c r="B12" i="2"/>
  <c r="B7" i="2"/>
  <c r="B22" i="2"/>
  <c r="B30" i="2"/>
  <c r="B15" i="2"/>
  <c r="B20" i="2"/>
  <c r="B44" i="2"/>
  <c r="B46" i="2"/>
  <c r="B5" i="2"/>
  <c r="B21" i="2"/>
  <c r="B38" i="2"/>
  <c r="B48" i="2"/>
  <c r="B23" i="2"/>
  <c r="B32" i="2"/>
  <c r="B13" i="2"/>
  <c r="B33" i="2"/>
  <c r="B24" i="2"/>
  <c r="B41" i="2"/>
  <c r="B6" i="2"/>
  <c r="B28" i="2"/>
  <c r="B11" i="2"/>
  <c r="B19" i="2"/>
  <c r="B35" i="2"/>
  <c r="B24" i="6"/>
  <c r="B14" i="6"/>
  <c r="B9" i="6"/>
  <c r="B11" i="6"/>
  <c r="B23" i="6"/>
  <c r="B8" i="6"/>
  <c r="B34" i="6"/>
  <c r="B19" i="6"/>
  <c r="B28" i="6"/>
  <c r="B31" i="6"/>
  <c r="B16" i="6"/>
  <c r="B7" i="6"/>
  <c r="B25" i="6"/>
  <c r="B29" i="6"/>
  <c r="B17" i="6"/>
  <c r="B32" i="6"/>
  <c r="B21" i="6"/>
  <c r="B20" i="6"/>
  <c r="B35" i="6"/>
  <c r="B15" i="6"/>
  <c r="B26" i="6"/>
</calcChain>
</file>

<file path=xl/sharedStrings.xml><?xml version="1.0" encoding="utf-8"?>
<sst xmlns="http://schemas.openxmlformats.org/spreadsheetml/2006/main" count="364" uniqueCount="238">
  <si>
    <t>Moores Farm Winter Dressage League</t>
  </si>
  <si>
    <t>Anna Davies</t>
  </si>
  <si>
    <t>Jordan Price</t>
  </si>
  <si>
    <t>Andrea King</t>
  </si>
  <si>
    <t>Jocelyn Clifton</t>
  </si>
  <si>
    <t>Harriet Yates</t>
  </si>
  <si>
    <t>Gillian Dodwell</t>
  </si>
  <si>
    <t>Roesmary Brierley</t>
  </si>
  <si>
    <t>Sarah Cosker</t>
  </si>
  <si>
    <t>Jane Chamberlain</t>
  </si>
  <si>
    <t>Pauline Jones</t>
  </si>
  <si>
    <t>Hattie Gill</t>
  </si>
  <si>
    <t>Forever Gold</t>
  </si>
  <si>
    <t>Zephyrus</t>
  </si>
  <si>
    <t>Rita</t>
  </si>
  <si>
    <t>Shaun</t>
  </si>
  <si>
    <t>Nanny McFee</t>
  </si>
  <si>
    <t>Thomas</t>
  </si>
  <si>
    <t>Gitana</t>
  </si>
  <si>
    <t>Far Horizon</t>
  </si>
  <si>
    <t>Leo</t>
  </si>
  <si>
    <t>Maggie May</t>
  </si>
  <si>
    <t>Roxy</t>
  </si>
  <si>
    <t>27th September</t>
  </si>
  <si>
    <t>Lexi Williams</t>
  </si>
  <si>
    <t>DPUK Top Fellow</t>
  </si>
  <si>
    <t>Lin Turner</t>
  </si>
  <si>
    <t>Annabelle Wrenn</t>
  </si>
  <si>
    <t>Emma Wilesmith</t>
  </si>
  <si>
    <t>Climsland Ruby</t>
  </si>
  <si>
    <t>Bobo Mac</t>
  </si>
  <si>
    <t>Bellamys Boy</t>
  </si>
  <si>
    <t>Anabelle Wrenn</t>
  </si>
  <si>
    <t>Isabel Eggerton</t>
  </si>
  <si>
    <t>Harvey</t>
  </si>
  <si>
    <t>Alison Goldsmith</t>
  </si>
  <si>
    <t>Playboy Lad</t>
  </si>
  <si>
    <t>All the Best</t>
  </si>
  <si>
    <t>Seren Williams</t>
  </si>
  <si>
    <t>Jen Clements</t>
  </si>
  <si>
    <t>Sid</t>
  </si>
  <si>
    <t>Emily Allen</t>
  </si>
  <si>
    <t>The Longhouse Poet Laureate</t>
  </si>
  <si>
    <t>Rebecca Jones</t>
  </si>
  <si>
    <t>Muffin</t>
  </si>
  <si>
    <t>Novice</t>
  </si>
  <si>
    <t>Zoe Hockley</t>
  </si>
  <si>
    <t>Emma Gill</t>
  </si>
  <si>
    <t>Sara Walbridge</t>
  </si>
  <si>
    <t>Catherine Turner</t>
  </si>
  <si>
    <t>Kayleigh Jones</t>
  </si>
  <si>
    <t>Luan Crawford</t>
  </si>
  <si>
    <t>Dance</t>
  </si>
  <si>
    <t>Mayzee</t>
  </si>
  <si>
    <t>Orval Saulaie</t>
  </si>
  <si>
    <t>Transfer Friendley</t>
  </si>
  <si>
    <t>Merkur Fra Ellevad</t>
  </si>
  <si>
    <t>JR Prelim</t>
  </si>
  <si>
    <t>JR Intro</t>
  </si>
  <si>
    <t xml:space="preserve">League </t>
  </si>
  <si>
    <t>League</t>
  </si>
  <si>
    <t>26th October</t>
  </si>
  <si>
    <t>22nd November</t>
  </si>
  <si>
    <t xml:space="preserve">7th December </t>
  </si>
  <si>
    <t>Total</t>
  </si>
  <si>
    <t>18th January</t>
  </si>
  <si>
    <t>15th February</t>
  </si>
  <si>
    <t>21st March</t>
  </si>
  <si>
    <t>StressLess</t>
  </si>
  <si>
    <t>Rosemary Brierley</t>
  </si>
  <si>
    <t>Cwmtysswg Howel Ddu</t>
  </si>
  <si>
    <t>SR Prelim</t>
  </si>
  <si>
    <t>Rider</t>
  </si>
  <si>
    <t>Horse</t>
  </si>
  <si>
    <t>Senior Intro</t>
  </si>
  <si>
    <t>Issy Hanson</t>
  </si>
  <si>
    <t xml:space="preserve">Deli </t>
  </si>
  <si>
    <t xml:space="preserve">Bandit </t>
  </si>
  <si>
    <t>Elin More</t>
  </si>
  <si>
    <t>Umgall Bridge</t>
  </si>
  <si>
    <t>Izzy Baker</t>
  </si>
  <si>
    <t>Sarakana</t>
  </si>
  <si>
    <t xml:space="preserve">Emma Gill </t>
  </si>
  <si>
    <t>Chloe Burson</t>
  </si>
  <si>
    <t xml:space="preserve">Dolly </t>
  </si>
  <si>
    <t xml:space="preserve">Suzanne Smith </t>
  </si>
  <si>
    <t xml:space="preserve">Ettie </t>
  </si>
  <si>
    <t>Pippa Wilson</t>
  </si>
  <si>
    <t>Young Willie</t>
  </si>
  <si>
    <t>Biscuit</t>
  </si>
  <si>
    <t>Aimee Lindsay</t>
  </si>
  <si>
    <t>Le Breos Batholemew</t>
  </si>
  <si>
    <t>Tracy Lancaster</t>
  </si>
  <si>
    <t>Oreo</t>
  </si>
  <si>
    <t xml:space="preserve">Debra Shields </t>
  </si>
  <si>
    <t>Jean Ribault</t>
  </si>
  <si>
    <t>Caroline Williams</t>
  </si>
  <si>
    <t xml:space="preserve">Molly </t>
  </si>
  <si>
    <t>Melissa Pockett</t>
  </si>
  <si>
    <t>Joey</t>
  </si>
  <si>
    <t xml:space="preserve">Faye Owen </t>
  </si>
  <si>
    <t>Gigman Jenny Wren</t>
  </si>
  <si>
    <t>Sarah Baird</t>
  </si>
  <si>
    <t xml:space="preserve">Young Willie </t>
  </si>
  <si>
    <t>Louise Holiday</t>
  </si>
  <si>
    <t xml:space="preserve">Moylough All Star </t>
  </si>
  <si>
    <t>Isabelle Wilson</t>
  </si>
  <si>
    <t>Brian</t>
  </si>
  <si>
    <t>Bethany Clayton</t>
  </si>
  <si>
    <t xml:space="preserve">Kelly Blowers </t>
  </si>
  <si>
    <t>Baltic Prince</t>
  </si>
  <si>
    <t>Willow</t>
  </si>
  <si>
    <t>Jessie</t>
  </si>
  <si>
    <t>Val Danahar</t>
  </si>
  <si>
    <t xml:space="preserve">Inka </t>
  </si>
  <si>
    <t>Haydee Lake</t>
  </si>
  <si>
    <t xml:space="preserve">Jo Elliott </t>
  </si>
  <si>
    <t>Billy</t>
  </si>
  <si>
    <t>Evie Benntt</t>
  </si>
  <si>
    <t>Machno Chamomile</t>
  </si>
  <si>
    <t xml:space="preserve">Playboy Lad </t>
  </si>
  <si>
    <t>Wilber</t>
  </si>
  <si>
    <t>Nicky Hill</t>
  </si>
  <si>
    <t>Joy</t>
  </si>
  <si>
    <t>Sarah Urch</t>
  </si>
  <si>
    <t xml:space="preserve">Jacobs Cracker </t>
  </si>
  <si>
    <t>Libby Colmer</t>
  </si>
  <si>
    <t xml:space="preserve">Finlows Manifesto </t>
  </si>
  <si>
    <t xml:space="preserve">Emma Taylor Newman </t>
  </si>
  <si>
    <t>Polmesk Rose of Kernow</t>
  </si>
  <si>
    <t xml:space="preserve">Lucie Howkins </t>
  </si>
  <si>
    <t xml:space="preserve">No Hidden charges </t>
  </si>
  <si>
    <t xml:space="preserve">Sam </t>
  </si>
  <si>
    <t>Finch</t>
  </si>
  <si>
    <t>Darcy</t>
  </si>
  <si>
    <t>Emily Healey</t>
  </si>
  <si>
    <t>Casper</t>
  </si>
  <si>
    <t>Ronnie Thomas</t>
  </si>
  <si>
    <t>Alfred</t>
  </si>
  <si>
    <t>Elisabeth Smith</t>
  </si>
  <si>
    <t>Jessica Depper</t>
  </si>
  <si>
    <t>Lucy Hayling</t>
  </si>
  <si>
    <t>Karen Lloyd</t>
  </si>
  <si>
    <t>Paul Hitchin</t>
  </si>
  <si>
    <t>Kit Kat</t>
  </si>
  <si>
    <t>Flicker</t>
  </si>
  <si>
    <t>Wing West</t>
  </si>
  <si>
    <t xml:space="preserve">Roxy </t>
  </si>
  <si>
    <t>Paul  Hitchin</t>
  </si>
  <si>
    <t>Louise Holliday</t>
  </si>
  <si>
    <t>Kim Morgan</t>
  </si>
  <si>
    <t>Zoe Jenkins</t>
  </si>
  <si>
    <t>Chloe Wilson</t>
  </si>
  <si>
    <t xml:space="preserve">Ella Gorrigan </t>
  </si>
  <si>
    <t>Moylough All Star</t>
  </si>
  <si>
    <t>Harlesford Ranger</t>
  </si>
  <si>
    <t>Sara Wallbridge</t>
  </si>
  <si>
    <t>Claire Marsh</t>
  </si>
  <si>
    <t>Champaigne Silver Star</t>
  </si>
  <si>
    <t>Tracy Thompson</t>
  </si>
  <si>
    <t>No Need</t>
  </si>
  <si>
    <t>Jorga Scorer</t>
  </si>
  <si>
    <t>MBF calm before the storm</t>
  </si>
  <si>
    <t>Faye Owen</t>
  </si>
  <si>
    <t>Kate Webberley</t>
  </si>
  <si>
    <t>Evelyn Titterton</t>
  </si>
  <si>
    <t>Budget</t>
  </si>
  <si>
    <t>Goose</t>
  </si>
  <si>
    <t>Rebel</t>
  </si>
  <si>
    <t>Jack</t>
  </si>
  <si>
    <t>Rhaea Lee</t>
  </si>
  <si>
    <t>Seraphine Kirton</t>
  </si>
  <si>
    <t>Catherine Holland</t>
  </si>
  <si>
    <t>Talullah</t>
  </si>
  <si>
    <t>Shetland</t>
  </si>
  <si>
    <t>Madison Vince</t>
  </si>
  <si>
    <t>Sarah Rees</t>
  </si>
  <si>
    <t>Flint</t>
  </si>
  <si>
    <t>Sea Cadet</t>
  </si>
  <si>
    <t>Archie</t>
  </si>
  <si>
    <t>Donna Liona</t>
  </si>
  <si>
    <t>Hannah Baker</t>
  </si>
  <si>
    <t>Caribou N</t>
  </si>
  <si>
    <t>Hannah Francis</t>
  </si>
  <si>
    <t>Olaf</t>
  </si>
  <si>
    <t>Erin Beach</t>
  </si>
  <si>
    <t>Sandbank Dream Along</t>
  </si>
  <si>
    <t>Karen Withers</t>
  </si>
  <si>
    <t>CHS Arken Blue</t>
  </si>
  <si>
    <t>Anne-Marie Bennett</t>
  </si>
  <si>
    <t>Meghan</t>
  </si>
  <si>
    <t>Ellie Bins</t>
  </si>
  <si>
    <t>Oink</t>
  </si>
  <si>
    <t>Lando</t>
  </si>
  <si>
    <t>Mooreside Grandnova</t>
  </si>
  <si>
    <t>Millie Duncan</t>
  </si>
  <si>
    <t>Meg Wells</t>
  </si>
  <si>
    <t>Ruby Savery</t>
  </si>
  <si>
    <t>Sadie Hill</t>
  </si>
  <si>
    <t>Hannah Philpott</t>
  </si>
  <si>
    <t>Del Boy</t>
  </si>
  <si>
    <t>Bear</t>
  </si>
  <si>
    <t>Annabel McCourt</t>
  </si>
  <si>
    <t>Alisha Savery</t>
  </si>
  <si>
    <t>Nova</t>
  </si>
  <si>
    <t>Bobby Blue</t>
  </si>
  <si>
    <t>Emilee Johnston</t>
  </si>
  <si>
    <t>Jess Thomas</t>
  </si>
  <si>
    <t>Chillie</t>
  </si>
  <si>
    <t>Miranda Hawkes</t>
  </si>
  <si>
    <t>Obee</t>
  </si>
  <si>
    <t>Katinka Duff</t>
  </si>
  <si>
    <t>Lucy Moore</t>
  </si>
  <si>
    <t>Morph</t>
  </si>
  <si>
    <t>Doc</t>
  </si>
  <si>
    <t>Jessica Thomas</t>
  </si>
  <si>
    <t>Vee Roberts</t>
  </si>
  <si>
    <t>Freedie</t>
  </si>
  <si>
    <t xml:space="preserve">Freedie </t>
  </si>
  <si>
    <t>Charlotte Warren</t>
  </si>
  <si>
    <t>Monty</t>
  </si>
  <si>
    <t>Mark Hawkes</t>
  </si>
  <si>
    <t>Sophie Powell</t>
  </si>
  <si>
    <t>Rosie</t>
  </si>
  <si>
    <t>Mollie Warner</t>
  </si>
  <si>
    <t>Waitwith Windfall</t>
  </si>
  <si>
    <t>True</t>
  </si>
  <si>
    <t>Jodie Aston</t>
  </si>
  <si>
    <t>Dougal McGuire</t>
  </si>
  <si>
    <t>Louise Harwood</t>
  </si>
  <si>
    <t>Roman</t>
  </si>
  <si>
    <t>Amber Skelton</t>
  </si>
  <si>
    <t>Charlie</t>
  </si>
  <si>
    <t>Izabella Warren</t>
  </si>
  <si>
    <t>Trafes Avrils Boy</t>
  </si>
  <si>
    <t>Annabelle Marbus</t>
  </si>
  <si>
    <t>Lekker</t>
  </si>
  <si>
    <t>Jorja Scorer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</si>
</sst>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center" textRotation="45"/>
    </xf>
    <xf numFmtId="0" fontId="0" fillId="0" borderId="0" xfId="0" quotePrefix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C9D6-B8EA-C847-B3C9-C1FB405E6ECB}">
  <sheetPr>
    <tabColor theme="8" tint="0.79998168889431442"/>
    <pageSetUpPr fitToPage="1"/>
  </sheetPr>
  <dimension ref="B1:L32"/>
  <sheetViews>
    <sheetView zoomScale="90" zoomScaleNormal="87" workbookViewId="0">
      <selection activeCell="C32" sqref="C32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19.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68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>RANK(L5,$L$5:$L$32,0)</f>
        <v>1</v>
      </c>
      <c r="C5" t="s">
        <v>9</v>
      </c>
      <c r="D5" t="s">
        <v>20</v>
      </c>
      <c r="E5" s="2">
        <v>6</v>
      </c>
      <c r="F5" s="2">
        <v>8</v>
      </c>
      <c r="G5" s="2">
        <v>4</v>
      </c>
      <c r="H5" s="2">
        <v>8</v>
      </c>
      <c r="I5" s="2">
        <v>8</v>
      </c>
      <c r="J5" s="2">
        <v>8</v>
      </c>
      <c r="K5" s="2">
        <v>0</v>
      </c>
      <c r="L5" s="3">
        <f t="shared" ref="L5:L32" si="0">SUM(E5:K5)</f>
        <v>42</v>
      </c>
    </row>
    <row r="6" spans="2:12" x14ac:dyDescent="0.3">
      <c r="B6" s="3">
        <f t="shared" ref="B6:B32" si="1">RANK(L6,$L$5:$L$32,0)</f>
        <v>2</v>
      </c>
      <c r="C6" t="s">
        <v>10</v>
      </c>
      <c r="D6" t="s">
        <v>21</v>
      </c>
      <c r="E6" s="2">
        <v>8</v>
      </c>
      <c r="F6" s="2">
        <v>8</v>
      </c>
      <c r="G6" s="2">
        <v>4</v>
      </c>
      <c r="H6" s="2">
        <v>10</v>
      </c>
      <c r="I6" s="2">
        <v>4</v>
      </c>
      <c r="J6" s="2">
        <v>4</v>
      </c>
      <c r="K6" s="2">
        <v>0</v>
      </c>
      <c r="L6" s="3">
        <f t="shared" si="0"/>
        <v>38</v>
      </c>
    </row>
    <row r="7" spans="2:12" x14ac:dyDescent="0.3">
      <c r="B7" s="3">
        <f t="shared" si="1"/>
        <v>3</v>
      </c>
      <c r="C7" t="s">
        <v>8</v>
      </c>
      <c r="D7" t="s">
        <v>19</v>
      </c>
      <c r="E7" s="2">
        <v>8</v>
      </c>
      <c r="F7" s="2">
        <v>10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 t="shared" si="0"/>
        <v>18</v>
      </c>
    </row>
    <row r="8" spans="2:12" x14ac:dyDescent="0.3">
      <c r="B8" s="3">
        <f t="shared" si="1"/>
        <v>4</v>
      </c>
      <c r="C8" t="s">
        <v>6</v>
      </c>
      <c r="D8" t="s">
        <v>17</v>
      </c>
      <c r="E8" s="2">
        <v>8</v>
      </c>
      <c r="F8" s="2">
        <v>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 t="shared" si="0"/>
        <v>14</v>
      </c>
    </row>
    <row r="9" spans="2:12" x14ac:dyDescent="0.3">
      <c r="B9" s="3">
        <f t="shared" si="1"/>
        <v>4</v>
      </c>
      <c r="C9" t="s">
        <v>164</v>
      </c>
      <c r="D9" t="s">
        <v>77</v>
      </c>
      <c r="E9" s="2">
        <v>0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0"/>
        <v>14</v>
      </c>
    </row>
    <row r="10" spans="2:12" x14ac:dyDescent="0.3">
      <c r="B10" s="3">
        <f t="shared" si="1"/>
        <v>6</v>
      </c>
      <c r="C10" t="s">
        <v>85</v>
      </c>
      <c r="D10" t="s">
        <v>86</v>
      </c>
      <c r="E10" s="2">
        <v>0</v>
      </c>
      <c r="F10" s="2">
        <v>10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f t="shared" si="0"/>
        <v>10</v>
      </c>
    </row>
    <row r="11" spans="2:12" x14ac:dyDescent="0.3">
      <c r="B11" s="3">
        <f t="shared" si="1"/>
        <v>7</v>
      </c>
      <c r="C11" t="s">
        <v>80</v>
      </c>
      <c r="D11" t="s">
        <v>81</v>
      </c>
      <c r="E11" s="2">
        <v>0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 t="shared" si="0"/>
        <v>8</v>
      </c>
    </row>
    <row r="12" spans="2:12" x14ac:dyDescent="0.3">
      <c r="B12" s="3">
        <f t="shared" si="1"/>
        <v>7</v>
      </c>
      <c r="C12" t="s">
        <v>82</v>
      </c>
      <c r="D12" t="s">
        <v>22</v>
      </c>
      <c r="E12" s="2">
        <v>0</v>
      </c>
      <c r="F12" s="2">
        <v>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f t="shared" si="0"/>
        <v>8</v>
      </c>
    </row>
    <row r="13" spans="2:12" x14ac:dyDescent="0.3">
      <c r="B13" s="3">
        <f t="shared" si="1"/>
        <v>7</v>
      </c>
      <c r="C13" t="s">
        <v>83</v>
      </c>
      <c r="D13" t="s">
        <v>84</v>
      </c>
      <c r="E13" s="2">
        <v>0</v>
      </c>
      <c r="F13" s="2">
        <v>8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f t="shared" si="0"/>
        <v>8</v>
      </c>
    </row>
    <row r="14" spans="2:12" x14ac:dyDescent="0.3">
      <c r="B14" s="3">
        <f t="shared" si="1"/>
        <v>7</v>
      </c>
      <c r="C14" t="s">
        <v>87</v>
      </c>
      <c r="D14" t="s">
        <v>88</v>
      </c>
      <c r="E14" s="2">
        <v>0</v>
      </c>
      <c r="F14" s="2">
        <v>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0"/>
        <v>8</v>
      </c>
    </row>
    <row r="15" spans="2:12" x14ac:dyDescent="0.3">
      <c r="B15" s="3">
        <f t="shared" si="1"/>
        <v>7</v>
      </c>
      <c r="C15" t="s">
        <v>78</v>
      </c>
      <c r="D15" t="s">
        <v>89</v>
      </c>
      <c r="E15" s="2">
        <v>0</v>
      </c>
      <c r="F15" s="2">
        <v>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0"/>
        <v>8</v>
      </c>
    </row>
    <row r="16" spans="2:12" x14ac:dyDescent="0.3">
      <c r="B16" s="3">
        <f t="shared" si="1"/>
        <v>7</v>
      </c>
      <c r="C16" t="s">
        <v>139</v>
      </c>
      <c r="D16" t="s">
        <v>133</v>
      </c>
      <c r="E16" s="2">
        <v>0</v>
      </c>
      <c r="F16" s="2">
        <v>0</v>
      </c>
      <c r="G16" s="2">
        <v>8</v>
      </c>
      <c r="H16" s="2">
        <v>0</v>
      </c>
      <c r="I16" s="2">
        <v>0</v>
      </c>
      <c r="J16" s="2">
        <v>0</v>
      </c>
      <c r="K16" s="2">
        <v>0</v>
      </c>
      <c r="L16" s="3">
        <f t="shared" si="0"/>
        <v>8</v>
      </c>
    </row>
    <row r="17" spans="2:12" x14ac:dyDescent="0.3">
      <c r="B17" s="3">
        <f t="shared" si="1"/>
        <v>7</v>
      </c>
      <c r="C17" t="s">
        <v>163</v>
      </c>
      <c r="D17" t="s">
        <v>101</v>
      </c>
      <c r="E17" s="2">
        <v>0</v>
      </c>
      <c r="F17" s="2">
        <v>0</v>
      </c>
      <c r="G17" s="2">
        <v>0</v>
      </c>
      <c r="H17" s="2">
        <v>8</v>
      </c>
      <c r="I17" s="2">
        <v>0</v>
      </c>
      <c r="J17" s="2">
        <v>0</v>
      </c>
      <c r="K17" s="2">
        <v>0</v>
      </c>
      <c r="L17" s="3">
        <f t="shared" si="0"/>
        <v>8</v>
      </c>
    </row>
    <row r="18" spans="2:12" x14ac:dyDescent="0.3">
      <c r="B18" s="3">
        <f t="shared" si="1"/>
        <v>14</v>
      </c>
      <c r="C18" t="s">
        <v>137</v>
      </c>
      <c r="D18" t="s">
        <v>138</v>
      </c>
      <c r="E18" s="2">
        <v>0</v>
      </c>
      <c r="F18" s="2">
        <v>0</v>
      </c>
      <c r="G18" s="2">
        <v>1</v>
      </c>
      <c r="H18" s="2">
        <v>0</v>
      </c>
      <c r="I18" s="2">
        <v>6</v>
      </c>
      <c r="J18" s="2">
        <v>0</v>
      </c>
      <c r="K18" s="2">
        <v>0</v>
      </c>
      <c r="L18" s="3">
        <f t="shared" si="0"/>
        <v>7</v>
      </c>
    </row>
    <row r="19" spans="2:12" x14ac:dyDescent="0.3">
      <c r="B19" s="3">
        <f t="shared" si="1"/>
        <v>15</v>
      </c>
      <c r="C19" t="s">
        <v>11</v>
      </c>
      <c r="D19" t="s">
        <v>22</v>
      </c>
      <c r="E19" s="2">
        <v>6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f t="shared" si="0"/>
        <v>6</v>
      </c>
    </row>
    <row r="20" spans="2:12" x14ac:dyDescent="0.3">
      <c r="B20" s="3">
        <f t="shared" si="1"/>
        <v>15</v>
      </c>
      <c r="C20" t="s">
        <v>1</v>
      </c>
      <c r="D20" t="s">
        <v>12</v>
      </c>
      <c r="E20" s="2">
        <v>6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f t="shared" si="0"/>
        <v>6</v>
      </c>
    </row>
    <row r="21" spans="2:12" x14ac:dyDescent="0.3">
      <c r="B21" s="3">
        <f t="shared" si="1"/>
        <v>15</v>
      </c>
      <c r="C21" t="s">
        <v>2</v>
      </c>
      <c r="D21" t="s">
        <v>13</v>
      </c>
      <c r="E21" s="2">
        <v>6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f t="shared" si="0"/>
        <v>6</v>
      </c>
    </row>
    <row r="22" spans="2:12" x14ac:dyDescent="0.3">
      <c r="B22" s="3">
        <f t="shared" si="1"/>
        <v>15</v>
      </c>
      <c r="C22" t="s">
        <v>195</v>
      </c>
      <c r="D22" t="s">
        <v>193</v>
      </c>
      <c r="E22" s="2">
        <v>0</v>
      </c>
      <c r="F22" s="2">
        <v>0</v>
      </c>
      <c r="G22" s="2">
        <v>0</v>
      </c>
      <c r="H22" s="2">
        <v>0</v>
      </c>
      <c r="I22" s="2">
        <v>6</v>
      </c>
      <c r="J22" s="2">
        <v>0</v>
      </c>
      <c r="K22" s="2">
        <v>0</v>
      </c>
      <c r="L22" s="3">
        <f t="shared" si="0"/>
        <v>6</v>
      </c>
    </row>
    <row r="23" spans="2:12" x14ac:dyDescent="0.3">
      <c r="B23" s="3">
        <f t="shared" si="1"/>
        <v>15</v>
      </c>
      <c r="C23" t="s">
        <v>216</v>
      </c>
      <c r="D23" t="s">
        <v>217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6</v>
      </c>
      <c r="K23" s="2">
        <v>0</v>
      </c>
      <c r="L23" s="3">
        <f t="shared" si="0"/>
        <v>6</v>
      </c>
    </row>
    <row r="24" spans="2:12" x14ac:dyDescent="0.3">
      <c r="B24" s="3">
        <f t="shared" si="1"/>
        <v>20</v>
      </c>
      <c r="C24" t="s">
        <v>7</v>
      </c>
      <c r="D24" t="s">
        <v>18</v>
      </c>
      <c r="E24" s="2">
        <v>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f t="shared" si="0"/>
        <v>4</v>
      </c>
    </row>
    <row r="25" spans="2:12" x14ac:dyDescent="0.3">
      <c r="B25" s="3">
        <f t="shared" si="1"/>
        <v>20</v>
      </c>
      <c r="C25" t="s">
        <v>3</v>
      </c>
      <c r="D25" t="s">
        <v>14</v>
      </c>
      <c r="E25" s="2">
        <v>4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f t="shared" si="0"/>
        <v>4</v>
      </c>
    </row>
    <row r="26" spans="2:12" x14ac:dyDescent="0.3">
      <c r="B26" s="3">
        <f t="shared" si="1"/>
        <v>20</v>
      </c>
      <c r="C26" t="s">
        <v>4</v>
      </c>
      <c r="D26" t="s">
        <v>15</v>
      </c>
      <c r="E26" s="2">
        <v>4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f t="shared" si="0"/>
        <v>4</v>
      </c>
    </row>
    <row r="27" spans="2:12" x14ac:dyDescent="0.3">
      <c r="B27" s="3">
        <f t="shared" si="1"/>
        <v>20</v>
      </c>
      <c r="C27" t="s">
        <v>5</v>
      </c>
      <c r="D27" t="s">
        <v>16</v>
      </c>
      <c r="E27" s="2">
        <v>4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3">
        <f t="shared" si="0"/>
        <v>4</v>
      </c>
    </row>
    <row r="28" spans="2:12" x14ac:dyDescent="0.3">
      <c r="B28" s="3">
        <f t="shared" si="1"/>
        <v>20</v>
      </c>
      <c r="C28" t="s">
        <v>75</v>
      </c>
      <c r="D28" t="s">
        <v>76</v>
      </c>
      <c r="E28" s="2">
        <v>0</v>
      </c>
      <c r="F28" s="2">
        <v>4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3">
        <f t="shared" si="0"/>
        <v>4</v>
      </c>
    </row>
    <row r="29" spans="2:12" x14ac:dyDescent="0.3">
      <c r="B29" s="3">
        <f t="shared" si="1"/>
        <v>20</v>
      </c>
      <c r="C29" t="s">
        <v>78</v>
      </c>
      <c r="D29" t="s">
        <v>79</v>
      </c>
      <c r="E29" s="2">
        <v>0</v>
      </c>
      <c r="F29" s="2">
        <v>4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3">
        <f t="shared" si="0"/>
        <v>4</v>
      </c>
    </row>
    <row r="30" spans="2:12" x14ac:dyDescent="0.3">
      <c r="B30" s="3">
        <f t="shared" si="1"/>
        <v>20</v>
      </c>
      <c r="C30" t="s">
        <v>135</v>
      </c>
      <c r="D30" t="s">
        <v>136</v>
      </c>
      <c r="E30" s="2">
        <v>0</v>
      </c>
      <c r="F30" s="2">
        <v>0</v>
      </c>
      <c r="G30" s="2">
        <v>4</v>
      </c>
      <c r="H30" s="2">
        <v>0</v>
      </c>
      <c r="I30" s="2">
        <v>0</v>
      </c>
      <c r="J30" s="2">
        <v>0</v>
      </c>
      <c r="K30" s="2">
        <v>0</v>
      </c>
      <c r="L30" s="3">
        <f t="shared" si="0"/>
        <v>4</v>
      </c>
    </row>
    <row r="31" spans="2:12" x14ac:dyDescent="0.3">
      <c r="B31" s="3">
        <f t="shared" si="1"/>
        <v>20</v>
      </c>
      <c r="C31" t="s">
        <v>196</v>
      </c>
      <c r="D31" t="s">
        <v>194</v>
      </c>
      <c r="E31" s="2">
        <v>0</v>
      </c>
      <c r="F31" s="2">
        <v>0</v>
      </c>
      <c r="G31" s="2">
        <v>0</v>
      </c>
      <c r="H31" s="2">
        <v>0</v>
      </c>
      <c r="I31" s="2">
        <v>4</v>
      </c>
      <c r="J31" s="2">
        <v>0</v>
      </c>
      <c r="K31" s="2">
        <v>0</v>
      </c>
      <c r="L31" s="3">
        <f t="shared" si="0"/>
        <v>4</v>
      </c>
    </row>
    <row r="32" spans="2:12" x14ac:dyDescent="0.3">
      <c r="B32" s="3">
        <f t="shared" si="1"/>
        <v>28</v>
      </c>
      <c r="C32" t="s">
        <v>140</v>
      </c>
      <c r="D32" t="s">
        <v>134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3">
        <f t="shared" si="0"/>
        <v>2</v>
      </c>
    </row>
  </sheetData>
  <sortState xmlns:xlrd2="http://schemas.microsoft.com/office/spreadsheetml/2017/richdata2" ref="B5:L32">
    <sortCondition ref="B5:B32"/>
  </sortState>
  <conditionalFormatting sqref="D5:D7">
    <cfRule type="duplicateValues" dxfId="6" priority="15"/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2E75-E91F-AC4A-A71F-64FE6AF70277}">
  <sheetPr>
    <tabColor theme="5" tint="0.79998168889431442"/>
  </sheetPr>
  <dimension ref="B1:L35"/>
  <sheetViews>
    <sheetView topLeftCell="A3" workbookViewId="0">
      <selection activeCell="D20" sqref="D20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0" bestFit="1" customWidth="1"/>
    <col min="5" max="5" width="12.19921875" bestFit="1" customWidth="1"/>
    <col min="14" max="14" width="15.5" bestFit="1" customWidth="1"/>
    <col min="15" max="15" width="27.296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74</v>
      </c>
    </row>
    <row r="3" spans="2:12" ht="70.2" x14ac:dyDescent="0.3">
      <c r="C3" s="4" t="s">
        <v>72</v>
      </c>
      <c r="D3" s="4" t="s">
        <v>73</v>
      </c>
      <c r="E3" s="6" t="s">
        <v>23</v>
      </c>
      <c r="F3" s="6" t="s">
        <v>61</v>
      </c>
      <c r="G3" s="6" t="s">
        <v>62</v>
      </c>
      <c r="H3" s="6" t="s">
        <v>63</v>
      </c>
      <c r="I3" s="6" t="s">
        <v>65</v>
      </c>
      <c r="J3" s="6" t="s">
        <v>66</v>
      </c>
      <c r="K3" s="6" t="s">
        <v>67</v>
      </c>
      <c r="L3" s="6" t="s">
        <v>64</v>
      </c>
    </row>
    <row r="4" spans="2:12" x14ac:dyDescent="0.3">
      <c r="E4" s="2"/>
      <c r="F4" s="2"/>
      <c r="G4" s="2"/>
      <c r="H4" s="2"/>
      <c r="I4" s="2"/>
      <c r="J4" s="2"/>
      <c r="K4" s="2"/>
    </row>
    <row r="5" spans="2:12" x14ac:dyDescent="0.3">
      <c r="B5" s="3">
        <f t="shared" ref="B5:B35" si="0">RANK(L5,$L$5:$L$35,0)</f>
        <v>1</v>
      </c>
      <c r="C5" t="s">
        <v>10</v>
      </c>
      <c r="D5" t="s">
        <v>21</v>
      </c>
      <c r="E5" s="2">
        <v>8</v>
      </c>
      <c r="F5" s="2">
        <v>6</v>
      </c>
      <c r="G5" s="2">
        <v>10</v>
      </c>
      <c r="H5" s="2">
        <v>8</v>
      </c>
      <c r="I5" s="2">
        <v>6</v>
      </c>
      <c r="J5" s="2">
        <v>4</v>
      </c>
      <c r="K5" s="2">
        <v>0</v>
      </c>
      <c r="L5" s="3">
        <f t="shared" ref="L5:L35" si="1">SUM(E5:K5)</f>
        <v>42</v>
      </c>
    </row>
    <row r="6" spans="2:12" x14ac:dyDescent="0.3">
      <c r="B6" s="3">
        <f t="shared" si="0"/>
        <v>2</v>
      </c>
      <c r="C6" t="s">
        <v>92</v>
      </c>
      <c r="D6" t="s">
        <v>93</v>
      </c>
      <c r="E6" s="2">
        <v>6</v>
      </c>
      <c r="F6" s="2">
        <v>8</v>
      </c>
      <c r="G6" s="2">
        <v>6</v>
      </c>
      <c r="H6" s="2">
        <v>0</v>
      </c>
      <c r="I6" s="2">
        <v>6</v>
      </c>
      <c r="J6" s="2">
        <v>8</v>
      </c>
      <c r="K6" s="2">
        <v>0</v>
      </c>
      <c r="L6" s="3">
        <f t="shared" si="1"/>
        <v>34</v>
      </c>
    </row>
    <row r="7" spans="2:12" x14ac:dyDescent="0.3">
      <c r="B7" s="3">
        <f t="shared" si="0"/>
        <v>3</v>
      </c>
      <c r="C7" t="s">
        <v>8</v>
      </c>
      <c r="D7" t="s">
        <v>19</v>
      </c>
      <c r="E7" s="2">
        <v>12</v>
      </c>
      <c r="F7" s="2">
        <v>12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3">
        <f t="shared" si="1"/>
        <v>24</v>
      </c>
    </row>
    <row r="8" spans="2:12" ht="16.95" customHeight="1" x14ac:dyDescent="0.3">
      <c r="B8" s="3">
        <f t="shared" si="0"/>
        <v>4</v>
      </c>
      <c r="C8" t="s">
        <v>26</v>
      </c>
      <c r="D8" t="s">
        <v>70</v>
      </c>
      <c r="E8" s="2">
        <v>8</v>
      </c>
      <c r="F8" s="2">
        <v>12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3">
        <f t="shared" si="1"/>
        <v>20</v>
      </c>
    </row>
    <row r="9" spans="2:12" x14ac:dyDescent="0.3">
      <c r="B9" s="3">
        <f t="shared" si="0"/>
        <v>4</v>
      </c>
      <c r="C9" t="s">
        <v>98</v>
      </c>
      <c r="D9" t="s">
        <v>99</v>
      </c>
      <c r="E9" s="2">
        <v>6</v>
      </c>
      <c r="F9" s="2">
        <v>8</v>
      </c>
      <c r="G9" s="2">
        <v>6</v>
      </c>
      <c r="H9" s="2">
        <v>0</v>
      </c>
      <c r="I9" s="2">
        <v>0</v>
      </c>
      <c r="J9" s="2">
        <v>0</v>
      </c>
      <c r="K9" s="2">
        <v>0</v>
      </c>
      <c r="L9" s="3">
        <f t="shared" si="1"/>
        <v>20</v>
      </c>
    </row>
    <row r="10" spans="2:12" x14ac:dyDescent="0.3">
      <c r="B10" s="3">
        <f t="shared" si="0"/>
        <v>6</v>
      </c>
      <c r="C10" t="s">
        <v>141</v>
      </c>
      <c r="D10" t="s">
        <v>144</v>
      </c>
      <c r="E10" s="2">
        <v>0</v>
      </c>
      <c r="F10" s="2">
        <v>0</v>
      </c>
      <c r="G10" s="2">
        <v>10</v>
      </c>
      <c r="H10" s="2">
        <v>0</v>
      </c>
      <c r="I10" s="2">
        <v>0</v>
      </c>
      <c r="J10" s="2">
        <v>8</v>
      </c>
      <c r="K10" s="2">
        <v>0</v>
      </c>
      <c r="L10" s="3">
        <f t="shared" si="1"/>
        <v>18</v>
      </c>
    </row>
    <row r="11" spans="2:12" x14ac:dyDescent="0.3">
      <c r="B11" s="3">
        <f t="shared" si="0"/>
        <v>7</v>
      </c>
      <c r="C11" t="s">
        <v>83</v>
      </c>
      <c r="D11" t="s">
        <v>84</v>
      </c>
      <c r="E11" s="2">
        <v>6</v>
      </c>
      <c r="F11" s="2">
        <v>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3">
        <f t="shared" si="1"/>
        <v>14</v>
      </c>
    </row>
    <row r="12" spans="2:12" x14ac:dyDescent="0.3">
      <c r="B12" s="3">
        <f t="shared" si="0"/>
        <v>8</v>
      </c>
      <c r="C12" t="s">
        <v>142</v>
      </c>
      <c r="D12" t="s">
        <v>145</v>
      </c>
      <c r="E12" s="2">
        <v>0</v>
      </c>
      <c r="F12" s="2">
        <v>0</v>
      </c>
      <c r="G12" s="2">
        <v>12</v>
      </c>
      <c r="H12" s="2">
        <v>0</v>
      </c>
      <c r="I12" s="2">
        <v>0</v>
      </c>
      <c r="J12" s="2">
        <v>0</v>
      </c>
      <c r="K12" s="2">
        <v>0</v>
      </c>
      <c r="L12" s="3">
        <f t="shared" si="1"/>
        <v>12</v>
      </c>
    </row>
    <row r="13" spans="2:12" x14ac:dyDescent="0.3">
      <c r="B13" s="3">
        <f t="shared" si="0"/>
        <v>8</v>
      </c>
      <c r="C13" t="s">
        <v>221</v>
      </c>
      <c r="D13" t="s">
        <v>210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12</v>
      </c>
      <c r="K13" s="2">
        <v>0</v>
      </c>
      <c r="L13" s="3">
        <f t="shared" si="1"/>
        <v>12</v>
      </c>
    </row>
    <row r="14" spans="2:12" x14ac:dyDescent="0.3">
      <c r="B14" s="3">
        <f t="shared" si="0"/>
        <v>10</v>
      </c>
      <c r="C14" t="s">
        <v>11</v>
      </c>
      <c r="D14" t="s">
        <v>147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f t="shared" si="1"/>
        <v>10</v>
      </c>
    </row>
    <row r="15" spans="2:12" x14ac:dyDescent="0.3">
      <c r="B15" s="3">
        <f t="shared" si="0"/>
        <v>10</v>
      </c>
      <c r="C15" t="s">
        <v>82</v>
      </c>
      <c r="D15" t="s">
        <v>22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f t="shared" si="1"/>
        <v>10</v>
      </c>
    </row>
    <row r="16" spans="2:12" x14ac:dyDescent="0.3">
      <c r="B16" s="3">
        <f t="shared" si="0"/>
        <v>10</v>
      </c>
      <c r="C16" t="s">
        <v>85</v>
      </c>
      <c r="D16" t="s">
        <v>86</v>
      </c>
      <c r="E16" s="2">
        <v>0</v>
      </c>
      <c r="F16" s="2">
        <v>10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">
        <f t="shared" si="1"/>
        <v>10</v>
      </c>
    </row>
    <row r="17" spans="2:12" x14ac:dyDescent="0.3">
      <c r="B17" s="3">
        <f t="shared" si="0"/>
        <v>10</v>
      </c>
      <c r="C17" t="s">
        <v>90</v>
      </c>
      <c r="D17" t="s">
        <v>91</v>
      </c>
      <c r="E17" s="2">
        <v>0</v>
      </c>
      <c r="F17" s="2">
        <v>10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f t="shared" si="1"/>
        <v>10</v>
      </c>
    </row>
    <row r="18" spans="2:12" x14ac:dyDescent="0.3">
      <c r="B18" s="3">
        <f t="shared" si="0"/>
        <v>10</v>
      </c>
      <c r="C18" t="s">
        <v>135</v>
      </c>
      <c r="D18" t="s">
        <v>136</v>
      </c>
      <c r="E18" s="2">
        <v>0</v>
      </c>
      <c r="F18" s="2">
        <v>0</v>
      </c>
      <c r="G18" s="2">
        <v>10</v>
      </c>
      <c r="H18" s="2">
        <v>0</v>
      </c>
      <c r="I18" s="2">
        <v>0</v>
      </c>
      <c r="J18" s="2">
        <v>0</v>
      </c>
      <c r="K18" s="2">
        <v>0</v>
      </c>
      <c r="L18" s="3">
        <f t="shared" si="1"/>
        <v>10</v>
      </c>
    </row>
    <row r="19" spans="2:12" x14ac:dyDescent="0.3">
      <c r="B19" s="3">
        <f t="shared" si="0"/>
        <v>10</v>
      </c>
      <c r="C19" t="s">
        <v>1</v>
      </c>
      <c r="D19" t="s">
        <v>12</v>
      </c>
      <c r="E19" s="2">
        <v>0</v>
      </c>
      <c r="F19" s="2">
        <v>0</v>
      </c>
      <c r="G19" s="2">
        <v>10</v>
      </c>
      <c r="H19" s="2">
        <v>0</v>
      </c>
      <c r="I19" s="2">
        <v>0</v>
      </c>
      <c r="J19" s="2">
        <v>0</v>
      </c>
      <c r="K19" s="2">
        <v>0</v>
      </c>
      <c r="L19" s="3">
        <f t="shared" si="1"/>
        <v>10</v>
      </c>
    </row>
    <row r="20" spans="2:12" x14ac:dyDescent="0.3">
      <c r="B20" s="3">
        <f t="shared" si="0"/>
        <v>10</v>
      </c>
      <c r="C20" t="s">
        <v>165</v>
      </c>
      <c r="D20" t="s">
        <v>166</v>
      </c>
      <c r="E20" s="2">
        <v>0</v>
      </c>
      <c r="F20" s="2">
        <v>0</v>
      </c>
      <c r="G20" s="2">
        <v>0</v>
      </c>
      <c r="H20" s="2">
        <v>10</v>
      </c>
      <c r="I20" s="2">
        <v>0</v>
      </c>
      <c r="J20" s="2">
        <v>0</v>
      </c>
      <c r="K20" s="2">
        <v>0</v>
      </c>
      <c r="L20" s="3">
        <f t="shared" si="1"/>
        <v>10</v>
      </c>
    </row>
    <row r="21" spans="2:12" x14ac:dyDescent="0.3">
      <c r="B21" s="3">
        <f t="shared" si="0"/>
        <v>10</v>
      </c>
      <c r="C21" t="s">
        <v>141</v>
      </c>
      <c r="D21" t="s">
        <v>220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10</v>
      </c>
      <c r="K21" s="2">
        <v>0</v>
      </c>
      <c r="L21" s="3">
        <f t="shared" si="1"/>
        <v>10</v>
      </c>
    </row>
    <row r="22" spans="2:12" x14ac:dyDescent="0.3">
      <c r="B22" s="3">
        <f t="shared" si="0"/>
        <v>18</v>
      </c>
      <c r="C22" t="s">
        <v>28</v>
      </c>
      <c r="D22" t="s">
        <v>31</v>
      </c>
      <c r="E22" s="2">
        <v>8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f t="shared" si="1"/>
        <v>8</v>
      </c>
    </row>
    <row r="23" spans="2:12" x14ac:dyDescent="0.3">
      <c r="B23" s="3">
        <f t="shared" si="0"/>
        <v>18</v>
      </c>
      <c r="C23" t="s">
        <v>143</v>
      </c>
      <c r="D23" t="s">
        <v>146</v>
      </c>
      <c r="E23" s="2">
        <v>0</v>
      </c>
      <c r="F23" s="2">
        <v>0</v>
      </c>
      <c r="G23" s="2">
        <v>8</v>
      </c>
      <c r="H23" s="2">
        <v>0</v>
      </c>
      <c r="I23" s="2">
        <v>0</v>
      </c>
      <c r="J23" s="2">
        <v>0</v>
      </c>
      <c r="K23" s="2">
        <v>0</v>
      </c>
      <c r="L23" s="3">
        <f t="shared" si="1"/>
        <v>8</v>
      </c>
    </row>
    <row r="24" spans="2:12" x14ac:dyDescent="0.3">
      <c r="B24" s="3">
        <f t="shared" si="0"/>
        <v>18</v>
      </c>
      <c r="C24" t="s">
        <v>94</v>
      </c>
      <c r="D24" t="s">
        <v>168</v>
      </c>
      <c r="E24" s="2">
        <v>0</v>
      </c>
      <c r="F24" s="2">
        <v>0</v>
      </c>
      <c r="G24" s="2">
        <v>0</v>
      </c>
      <c r="H24" s="2">
        <v>8</v>
      </c>
      <c r="I24" s="2">
        <v>0</v>
      </c>
      <c r="J24" s="2">
        <v>0</v>
      </c>
      <c r="K24" s="2">
        <v>0</v>
      </c>
      <c r="L24" s="3">
        <f t="shared" si="1"/>
        <v>8</v>
      </c>
    </row>
    <row r="25" spans="2:12" x14ac:dyDescent="0.3">
      <c r="B25" s="3">
        <f t="shared" si="0"/>
        <v>18</v>
      </c>
      <c r="C25" t="s">
        <v>48</v>
      </c>
      <c r="D25" t="s">
        <v>169</v>
      </c>
      <c r="E25" s="2">
        <v>0</v>
      </c>
      <c r="F25" s="2">
        <v>0</v>
      </c>
      <c r="G25" s="2">
        <v>0</v>
      </c>
      <c r="H25" s="2">
        <v>8</v>
      </c>
      <c r="I25" s="2">
        <v>0</v>
      </c>
      <c r="J25" s="2">
        <v>0</v>
      </c>
      <c r="K25" s="2">
        <v>0</v>
      </c>
      <c r="L25" s="3">
        <f t="shared" si="1"/>
        <v>8</v>
      </c>
    </row>
    <row r="26" spans="2:12" x14ac:dyDescent="0.3">
      <c r="B26" s="3">
        <f t="shared" si="0"/>
        <v>18</v>
      </c>
      <c r="C26" t="s">
        <v>165</v>
      </c>
      <c r="D26" t="s">
        <v>167</v>
      </c>
      <c r="E26" s="2">
        <v>0</v>
      </c>
      <c r="F26" s="2">
        <v>0</v>
      </c>
      <c r="G26" s="2">
        <v>0</v>
      </c>
      <c r="H26" s="2">
        <v>8</v>
      </c>
      <c r="I26" s="2">
        <v>0</v>
      </c>
      <c r="J26" s="2">
        <v>0</v>
      </c>
      <c r="K26" s="2">
        <v>0</v>
      </c>
      <c r="L26" s="3">
        <f t="shared" si="1"/>
        <v>8</v>
      </c>
    </row>
    <row r="27" spans="2:12" x14ac:dyDescent="0.3">
      <c r="B27" s="3">
        <f t="shared" si="0"/>
        <v>18</v>
      </c>
      <c r="C27" t="s">
        <v>202</v>
      </c>
      <c r="D27" t="s">
        <v>198</v>
      </c>
      <c r="E27" s="2">
        <v>0</v>
      </c>
      <c r="F27" s="2">
        <v>0</v>
      </c>
      <c r="G27" s="2">
        <v>0</v>
      </c>
      <c r="H27" s="2">
        <v>0</v>
      </c>
      <c r="I27" s="2">
        <v>8</v>
      </c>
      <c r="J27" s="2">
        <v>0</v>
      </c>
      <c r="K27" s="2">
        <v>0</v>
      </c>
      <c r="L27" s="3">
        <f t="shared" si="1"/>
        <v>8</v>
      </c>
    </row>
    <row r="28" spans="2:12" x14ac:dyDescent="0.3">
      <c r="B28" s="3">
        <f t="shared" si="0"/>
        <v>18</v>
      </c>
      <c r="C28" t="s">
        <v>203</v>
      </c>
      <c r="D28" t="s">
        <v>204</v>
      </c>
      <c r="E28" s="2">
        <v>0</v>
      </c>
      <c r="F28" s="2">
        <v>0</v>
      </c>
      <c r="G28" s="2">
        <v>0</v>
      </c>
      <c r="H28" s="2">
        <v>0</v>
      </c>
      <c r="I28" s="2">
        <v>8</v>
      </c>
      <c r="J28" s="2">
        <v>0</v>
      </c>
      <c r="K28" s="2">
        <v>0</v>
      </c>
      <c r="L28" s="3">
        <f t="shared" si="1"/>
        <v>8</v>
      </c>
    </row>
    <row r="29" spans="2:12" x14ac:dyDescent="0.3">
      <c r="B29" s="3">
        <f t="shared" si="0"/>
        <v>25</v>
      </c>
      <c r="C29" t="s">
        <v>96</v>
      </c>
      <c r="D29" t="s">
        <v>97</v>
      </c>
      <c r="E29" s="2">
        <v>0</v>
      </c>
      <c r="F29" s="2">
        <v>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3">
        <f t="shared" si="1"/>
        <v>6</v>
      </c>
    </row>
    <row r="30" spans="2:12" x14ac:dyDescent="0.3">
      <c r="B30" s="3">
        <f t="shared" si="0"/>
        <v>25</v>
      </c>
      <c r="C30" t="s">
        <v>196</v>
      </c>
      <c r="D30" t="s">
        <v>194</v>
      </c>
      <c r="E30" s="2">
        <v>0</v>
      </c>
      <c r="F30" s="2">
        <v>0</v>
      </c>
      <c r="G30" s="2">
        <v>0</v>
      </c>
      <c r="H30" s="2">
        <v>0</v>
      </c>
      <c r="I30" s="2">
        <v>6</v>
      </c>
      <c r="J30" s="2">
        <v>0</v>
      </c>
      <c r="K30" s="2">
        <v>0</v>
      </c>
      <c r="L30" s="3">
        <f t="shared" si="1"/>
        <v>6</v>
      </c>
    </row>
    <row r="31" spans="2:12" x14ac:dyDescent="0.3">
      <c r="B31" s="3">
        <f t="shared" si="0"/>
        <v>25</v>
      </c>
      <c r="C31" t="s">
        <v>216</v>
      </c>
      <c r="D31" t="s">
        <v>218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6</v>
      </c>
      <c r="K31" s="2">
        <v>0</v>
      </c>
      <c r="L31" s="3">
        <f t="shared" si="1"/>
        <v>6</v>
      </c>
    </row>
    <row r="32" spans="2:12" x14ac:dyDescent="0.3">
      <c r="B32" s="3">
        <f t="shared" si="0"/>
        <v>28</v>
      </c>
      <c r="C32" t="s">
        <v>94</v>
      </c>
      <c r="D32" t="s">
        <v>95</v>
      </c>
      <c r="E32" s="2">
        <v>0</v>
      </c>
      <c r="F32" s="2">
        <v>4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3">
        <f t="shared" si="1"/>
        <v>4</v>
      </c>
    </row>
    <row r="33" spans="2:12" x14ac:dyDescent="0.3">
      <c r="B33" s="3">
        <f t="shared" si="0"/>
        <v>28</v>
      </c>
      <c r="C33" t="s">
        <v>199</v>
      </c>
      <c r="D33" t="s">
        <v>200</v>
      </c>
      <c r="E33" s="2">
        <v>0</v>
      </c>
      <c r="F33" s="2">
        <v>0</v>
      </c>
      <c r="G33" s="2">
        <v>0</v>
      </c>
      <c r="H33" s="2">
        <v>0</v>
      </c>
      <c r="I33" s="2">
        <v>4</v>
      </c>
      <c r="J33" s="2">
        <v>0</v>
      </c>
      <c r="K33" s="2">
        <v>0</v>
      </c>
      <c r="L33" s="3">
        <f t="shared" si="1"/>
        <v>4</v>
      </c>
    </row>
    <row r="34" spans="2:12" x14ac:dyDescent="0.3">
      <c r="B34" s="3">
        <f t="shared" si="0"/>
        <v>28</v>
      </c>
      <c r="C34" t="s">
        <v>219</v>
      </c>
      <c r="D34" s="7" t="s">
        <v>226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4</v>
      </c>
      <c r="K34" s="2">
        <v>0</v>
      </c>
      <c r="L34" s="3">
        <f t="shared" si="1"/>
        <v>4</v>
      </c>
    </row>
    <row r="35" spans="2:12" x14ac:dyDescent="0.3">
      <c r="B35" s="3">
        <f t="shared" si="0"/>
        <v>31</v>
      </c>
      <c r="C35" t="s">
        <v>69</v>
      </c>
      <c r="D35" t="s">
        <v>18</v>
      </c>
      <c r="E35" s="2">
        <v>2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3">
        <f t="shared" si="1"/>
        <v>2</v>
      </c>
    </row>
  </sheetData>
  <sortState xmlns:xlrd2="http://schemas.microsoft.com/office/spreadsheetml/2017/richdata2" ref="B5:L35">
    <sortCondition ref="B5:B35"/>
  </sortState>
  <conditionalFormatting sqref="D5:D6 D8:D16">
    <cfRule type="duplicateValues" dxfId="5" priority="34"/>
  </conditionalFormatting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F87B-8D7D-9142-979F-6719D3BFA6C0}">
  <sheetPr>
    <tabColor theme="5" tint="0.79998168889431442"/>
  </sheetPr>
  <dimension ref="B1:L12"/>
  <sheetViews>
    <sheetView workbookViewId="0">
      <selection activeCell="B5" sqref="B5:L12"/>
    </sheetView>
  </sheetViews>
  <sheetFormatPr defaultColWidth="11.19921875" defaultRowHeight="15.6" x14ac:dyDescent="0.3"/>
  <cols>
    <col min="1" max="1" width="0.19921875" customWidth="1"/>
    <col min="2" max="2" width="7.19921875" bestFit="1" customWidth="1"/>
    <col min="3" max="3" width="32" bestFit="1" customWidth="1"/>
    <col min="4" max="4" width="17" bestFit="1" customWidth="1"/>
    <col min="5" max="5" width="12.19921875" bestFit="1" customWidth="1"/>
    <col min="15" max="15" width="15.5" bestFit="1" customWidth="1"/>
    <col min="16" max="16" width="27.296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58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12" si="0">RANK(L5,$L$5:$L$12,0)</f>
        <v>1</v>
      </c>
      <c r="C5" t="s">
        <v>41</v>
      </c>
      <c r="D5" t="s">
        <v>42</v>
      </c>
      <c r="E5" s="1">
        <v>0</v>
      </c>
      <c r="F5" s="1">
        <v>0</v>
      </c>
      <c r="G5" s="1">
        <v>8</v>
      </c>
      <c r="H5" s="1">
        <v>8</v>
      </c>
      <c r="I5" s="1">
        <v>6</v>
      </c>
      <c r="J5" s="1">
        <v>0</v>
      </c>
      <c r="K5" s="1">
        <v>0</v>
      </c>
      <c r="L5" s="3">
        <f t="shared" ref="L5:L12" si="1">SUM(E5:K5)</f>
        <v>22</v>
      </c>
    </row>
    <row r="6" spans="2:12" x14ac:dyDescent="0.3">
      <c r="B6" s="3">
        <f t="shared" si="0"/>
        <v>2</v>
      </c>
      <c r="C6" t="s">
        <v>100</v>
      </c>
      <c r="D6" t="s">
        <v>101</v>
      </c>
      <c r="E6" s="1">
        <v>0</v>
      </c>
      <c r="F6" s="1">
        <v>10</v>
      </c>
      <c r="G6" s="1">
        <v>0</v>
      </c>
      <c r="H6" s="1">
        <v>0</v>
      </c>
      <c r="I6" s="1">
        <v>4</v>
      </c>
      <c r="J6" s="1">
        <v>6</v>
      </c>
      <c r="K6" s="1">
        <v>0</v>
      </c>
      <c r="L6" s="3">
        <f t="shared" si="1"/>
        <v>20</v>
      </c>
    </row>
    <row r="7" spans="2:12" x14ac:dyDescent="0.3">
      <c r="B7" s="3">
        <f t="shared" si="0"/>
        <v>3</v>
      </c>
      <c r="C7" t="s">
        <v>224</v>
      </c>
      <c r="D7" t="s">
        <v>225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10</v>
      </c>
      <c r="K7" s="1">
        <v>0</v>
      </c>
      <c r="L7" s="3">
        <f t="shared" si="1"/>
        <v>10</v>
      </c>
    </row>
    <row r="8" spans="2:12" x14ac:dyDescent="0.3">
      <c r="B8" s="3">
        <f t="shared" si="0"/>
        <v>4</v>
      </c>
      <c r="C8" t="s">
        <v>24</v>
      </c>
      <c r="D8" t="s">
        <v>25</v>
      </c>
      <c r="E8" s="1">
        <v>8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8</v>
      </c>
    </row>
    <row r="9" spans="2:12" x14ac:dyDescent="0.3">
      <c r="B9" s="3">
        <f t="shared" si="0"/>
        <v>4</v>
      </c>
      <c r="C9" t="s">
        <v>24</v>
      </c>
      <c r="D9" t="s">
        <v>29</v>
      </c>
      <c r="E9" s="1">
        <v>8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8</v>
      </c>
    </row>
    <row r="10" spans="2:12" x14ac:dyDescent="0.3">
      <c r="B10" s="3">
        <f t="shared" si="0"/>
        <v>4</v>
      </c>
      <c r="C10" t="s">
        <v>222</v>
      </c>
      <c r="D10" t="s">
        <v>223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8</v>
      </c>
      <c r="K10" s="1">
        <v>0</v>
      </c>
      <c r="L10" s="3">
        <f t="shared" si="1"/>
        <v>8</v>
      </c>
    </row>
    <row r="11" spans="2:12" x14ac:dyDescent="0.3">
      <c r="B11" s="3">
        <f t="shared" si="0"/>
        <v>7</v>
      </c>
      <c r="C11" t="s">
        <v>27</v>
      </c>
      <c r="D11" t="s">
        <v>30</v>
      </c>
      <c r="E11" s="1">
        <v>4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4</v>
      </c>
    </row>
    <row r="12" spans="2:12" x14ac:dyDescent="0.3">
      <c r="B12" s="3">
        <f t="shared" si="0"/>
        <v>7</v>
      </c>
      <c r="C12" t="s">
        <v>197</v>
      </c>
      <c r="D12" t="s">
        <v>201</v>
      </c>
      <c r="E12" s="1">
        <v>0</v>
      </c>
      <c r="F12" s="1">
        <v>0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3">
        <f t="shared" si="1"/>
        <v>4</v>
      </c>
    </row>
  </sheetData>
  <sortState xmlns:xlrd2="http://schemas.microsoft.com/office/spreadsheetml/2017/richdata2" ref="B5:L12">
    <sortCondition ref="B5:B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DCEE-C5B1-5147-9ABD-4F58D0EA1627}">
  <sheetPr>
    <tabColor theme="7" tint="0.59999389629810485"/>
  </sheetPr>
  <dimension ref="A1:L48"/>
  <sheetViews>
    <sheetView topLeftCell="B3" workbookViewId="0">
      <selection activeCell="D21" sqref="D21"/>
    </sheetView>
  </sheetViews>
  <sheetFormatPr defaultColWidth="11.19921875" defaultRowHeight="15.6" x14ac:dyDescent="0.3"/>
  <cols>
    <col min="1" max="1" width="11.19921875" hidden="1" customWidth="1"/>
    <col min="3" max="3" width="32" bestFit="1" customWidth="1"/>
    <col min="4" max="4" width="24.69921875" bestFit="1" customWidth="1"/>
    <col min="5" max="5" width="12.19921875" bestFit="1" customWidth="1"/>
    <col min="14" max="14" width="15.5" bestFit="1" customWidth="1"/>
    <col min="15" max="15" width="24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71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48" si="0">RANK(L5,$L$5:$L$48,0)</f>
        <v>1</v>
      </c>
      <c r="C5" t="s">
        <v>150</v>
      </c>
      <c r="D5" t="s">
        <v>37</v>
      </c>
      <c r="E5" s="1">
        <f>6+8</f>
        <v>14</v>
      </c>
      <c r="F5" s="1">
        <f>8+8</f>
        <v>16</v>
      </c>
      <c r="G5" s="1">
        <f>6+10</f>
        <v>16</v>
      </c>
      <c r="H5" s="1">
        <f>12+10</f>
        <v>22</v>
      </c>
      <c r="I5" s="1">
        <f>10+12</f>
        <v>22</v>
      </c>
      <c r="J5" s="1">
        <f>12+12</f>
        <v>24</v>
      </c>
      <c r="K5" s="1">
        <v>0</v>
      </c>
      <c r="L5" s="3">
        <f t="shared" ref="L5:L48" si="1">SUM(E5:K5)</f>
        <v>114</v>
      </c>
    </row>
    <row r="6" spans="2:12" x14ac:dyDescent="0.3">
      <c r="B6" s="3">
        <f t="shared" si="0"/>
        <v>2</v>
      </c>
      <c r="C6" t="s">
        <v>108</v>
      </c>
      <c r="D6" t="s">
        <v>155</v>
      </c>
      <c r="E6" s="1">
        <v>0</v>
      </c>
      <c r="F6" s="1">
        <f>10+10</f>
        <v>20</v>
      </c>
      <c r="G6" s="1">
        <f>10+8</f>
        <v>18</v>
      </c>
      <c r="H6" s="1">
        <f>10+10</f>
        <v>20</v>
      </c>
      <c r="I6" s="1">
        <f>4+2</f>
        <v>6</v>
      </c>
      <c r="J6" s="1">
        <f>12+12</f>
        <v>24</v>
      </c>
      <c r="K6" s="1">
        <v>0</v>
      </c>
      <c r="L6" s="3">
        <f t="shared" si="1"/>
        <v>88</v>
      </c>
    </row>
    <row r="7" spans="2:12" x14ac:dyDescent="0.3">
      <c r="B7" s="3">
        <f t="shared" si="0"/>
        <v>3</v>
      </c>
      <c r="C7" t="s">
        <v>35</v>
      </c>
      <c r="D7" t="s">
        <v>36</v>
      </c>
      <c r="E7" s="1">
        <v>8</v>
      </c>
      <c r="F7" s="1">
        <v>6</v>
      </c>
      <c r="G7" s="1">
        <v>6</v>
      </c>
      <c r="H7" s="1">
        <v>6</v>
      </c>
      <c r="I7" s="1">
        <v>6</v>
      </c>
      <c r="J7" s="1">
        <f>8+6</f>
        <v>14</v>
      </c>
      <c r="K7" s="1">
        <v>0</v>
      </c>
      <c r="L7" s="3">
        <f t="shared" si="1"/>
        <v>46</v>
      </c>
    </row>
    <row r="8" spans="2:12" x14ac:dyDescent="0.3">
      <c r="B8" s="3">
        <f t="shared" si="0"/>
        <v>4</v>
      </c>
      <c r="C8" t="s">
        <v>142</v>
      </c>
      <c r="D8" t="s">
        <v>145</v>
      </c>
      <c r="E8" s="1">
        <v>0</v>
      </c>
      <c r="F8" s="1">
        <v>0</v>
      </c>
      <c r="G8" s="1">
        <v>12</v>
      </c>
      <c r="H8" s="1">
        <f>12+12</f>
        <v>24</v>
      </c>
      <c r="I8" s="1">
        <v>0</v>
      </c>
      <c r="J8" s="1">
        <v>0</v>
      </c>
      <c r="K8" s="1">
        <v>0</v>
      </c>
      <c r="L8" s="3">
        <f t="shared" si="1"/>
        <v>36</v>
      </c>
    </row>
    <row r="9" spans="2:12" x14ac:dyDescent="0.3">
      <c r="B9" s="3">
        <f t="shared" si="0"/>
        <v>5</v>
      </c>
      <c r="C9" t="s">
        <v>151</v>
      </c>
      <c r="D9" t="s">
        <v>112</v>
      </c>
      <c r="E9" s="1">
        <v>0</v>
      </c>
      <c r="F9" s="1">
        <f>6+8</f>
        <v>14</v>
      </c>
      <c r="G9" s="1">
        <f>6+10</f>
        <v>16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30</v>
      </c>
    </row>
    <row r="10" spans="2:12" x14ac:dyDescent="0.3">
      <c r="B10" s="3">
        <f t="shared" si="0"/>
        <v>6</v>
      </c>
      <c r="C10" t="s">
        <v>153</v>
      </c>
      <c r="D10" t="s">
        <v>111</v>
      </c>
      <c r="E10" s="1">
        <v>0</v>
      </c>
      <c r="F10" s="1">
        <f>8+4</f>
        <v>12</v>
      </c>
      <c r="G10" s="1">
        <f>8+8</f>
        <v>16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28</v>
      </c>
    </row>
    <row r="11" spans="2:12" x14ac:dyDescent="0.3">
      <c r="B11" s="3">
        <f t="shared" si="0"/>
        <v>6</v>
      </c>
      <c r="C11" t="s">
        <v>109</v>
      </c>
      <c r="D11" t="s">
        <v>110</v>
      </c>
      <c r="E11" s="1">
        <v>0</v>
      </c>
      <c r="F11" s="1">
        <f>6+8</f>
        <v>14</v>
      </c>
      <c r="G11" s="1">
        <v>0</v>
      </c>
      <c r="H11" s="1">
        <v>8</v>
      </c>
      <c r="I11" s="1">
        <v>6</v>
      </c>
      <c r="J11" s="1">
        <v>0</v>
      </c>
      <c r="K11" s="1">
        <v>0</v>
      </c>
      <c r="L11" s="3">
        <f t="shared" si="1"/>
        <v>28</v>
      </c>
    </row>
    <row r="12" spans="2:12" x14ac:dyDescent="0.3">
      <c r="B12" s="3">
        <f t="shared" si="0"/>
        <v>8</v>
      </c>
      <c r="C12" t="s">
        <v>176</v>
      </c>
      <c r="D12" t="s">
        <v>180</v>
      </c>
      <c r="E12" s="1">
        <v>0</v>
      </c>
      <c r="F12" s="1">
        <v>0</v>
      </c>
      <c r="G12" s="1">
        <v>0</v>
      </c>
      <c r="H12" s="1">
        <f>12+12</f>
        <v>24</v>
      </c>
      <c r="I12" s="1">
        <v>0</v>
      </c>
      <c r="J12" s="1">
        <v>0</v>
      </c>
      <c r="K12" s="1">
        <v>0</v>
      </c>
      <c r="L12" s="3">
        <f t="shared" si="1"/>
        <v>24</v>
      </c>
    </row>
    <row r="13" spans="2:12" x14ac:dyDescent="0.3">
      <c r="B13" s="3">
        <f t="shared" si="0"/>
        <v>9</v>
      </c>
      <c r="C13" t="s">
        <v>48</v>
      </c>
      <c r="D13" t="s">
        <v>169</v>
      </c>
      <c r="E13" s="1">
        <v>0</v>
      </c>
      <c r="F13" s="1">
        <v>0</v>
      </c>
      <c r="G13" s="1">
        <v>0</v>
      </c>
      <c r="H13" s="1">
        <v>8</v>
      </c>
      <c r="I13" s="1">
        <f>6+6</f>
        <v>12</v>
      </c>
      <c r="J13" s="1">
        <v>0</v>
      </c>
      <c r="K13" s="1">
        <v>0</v>
      </c>
      <c r="L13" s="3">
        <f t="shared" si="1"/>
        <v>20</v>
      </c>
    </row>
    <row r="14" spans="2:12" x14ac:dyDescent="0.3">
      <c r="B14" s="3">
        <f t="shared" si="0"/>
        <v>10</v>
      </c>
      <c r="C14" t="s">
        <v>152</v>
      </c>
      <c r="D14" t="s">
        <v>107</v>
      </c>
      <c r="E14" s="1">
        <v>0</v>
      </c>
      <c r="F14" s="1">
        <v>0</v>
      </c>
      <c r="G14" s="1">
        <f>10+8</f>
        <v>18</v>
      </c>
      <c r="H14" s="1">
        <v>0</v>
      </c>
      <c r="I14" s="1">
        <v>0</v>
      </c>
      <c r="J14" s="1">
        <v>0</v>
      </c>
      <c r="K14" s="1">
        <v>0</v>
      </c>
      <c r="L14" s="3">
        <f t="shared" si="1"/>
        <v>18</v>
      </c>
    </row>
    <row r="15" spans="2:12" x14ac:dyDescent="0.3">
      <c r="B15" s="3">
        <f t="shared" si="0"/>
        <v>10</v>
      </c>
      <c r="C15" t="s">
        <v>113</v>
      </c>
      <c r="D15" t="s">
        <v>114</v>
      </c>
      <c r="E15" s="1">
        <v>0</v>
      </c>
      <c r="F15" s="1">
        <v>4</v>
      </c>
      <c r="G15" s="1">
        <v>0</v>
      </c>
      <c r="H15" s="1">
        <v>6</v>
      </c>
      <c r="I15" s="1">
        <v>8</v>
      </c>
      <c r="J15" s="1">
        <v>0</v>
      </c>
      <c r="K15" s="1">
        <v>0</v>
      </c>
      <c r="L15" s="3">
        <f t="shared" si="1"/>
        <v>18</v>
      </c>
    </row>
    <row r="16" spans="2:12" x14ac:dyDescent="0.3">
      <c r="B16" s="3">
        <f t="shared" si="0"/>
        <v>10</v>
      </c>
      <c r="C16" t="s">
        <v>209</v>
      </c>
      <c r="D16" t="s">
        <v>210</v>
      </c>
      <c r="E16" s="1">
        <v>0</v>
      </c>
      <c r="F16" s="1">
        <v>0</v>
      </c>
      <c r="G16" s="1">
        <v>0</v>
      </c>
      <c r="H16" s="1">
        <v>0</v>
      </c>
      <c r="I16" s="1">
        <v>10</v>
      </c>
      <c r="J16" s="1">
        <v>8</v>
      </c>
      <c r="K16" s="1">
        <v>0</v>
      </c>
      <c r="L16" s="3">
        <f t="shared" si="1"/>
        <v>18</v>
      </c>
    </row>
    <row r="17" spans="2:12" x14ac:dyDescent="0.3">
      <c r="B17" s="3">
        <f t="shared" si="0"/>
        <v>13</v>
      </c>
      <c r="C17" t="s">
        <v>98</v>
      </c>
      <c r="D17" t="s">
        <v>99</v>
      </c>
      <c r="E17" s="1">
        <v>0</v>
      </c>
      <c r="F17" s="1">
        <v>4</v>
      </c>
      <c r="G17" s="1">
        <v>12</v>
      </c>
      <c r="H17" s="1">
        <v>0</v>
      </c>
      <c r="I17" s="1">
        <v>0</v>
      </c>
      <c r="J17" s="1">
        <v>0</v>
      </c>
      <c r="K17" s="1">
        <v>0</v>
      </c>
      <c r="L17" s="3">
        <f t="shared" si="1"/>
        <v>16</v>
      </c>
    </row>
    <row r="18" spans="2:12" x14ac:dyDescent="0.3">
      <c r="B18" s="3">
        <f t="shared" si="0"/>
        <v>13</v>
      </c>
      <c r="C18" t="s">
        <v>227</v>
      </c>
      <c r="D18" t="s">
        <v>228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f>8+8</f>
        <v>16</v>
      </c>
      <c r="K18" s="1">
        <v>0</v>
      </c>
      <c r="L18" s="3">
        <f t="shared" si="1"/>
        <v>16</v>
      </c>
    </row>
    <row r="19" spans="2:12" x14ac:dyDescent="0.3">
      <c r="B19" s="3">
        <f t="shared" si="0"/>
        <v>13</v>
      </c>
      <c r="C19" t="s">
        <v>229</v>
      </c>
      <c r="D19" t="s">
        <v>230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f>8+8</f>
        <v>16</v>
      </c>
      <c r="K19" s="1">
        <v>0</v>
      </c>
      <c r="L19" s="3">
        <f t="shared" si="1"/>
        <v>16</v>
      </c>
    </row>
    <row r="20" spans="2:12" x14ac:dyDescent="0.3">
      <c r="B20" s="3">
        <f t="shared" si="0"/>
        <v>16</v>
      </c>
      <c r="C20" t="s">
        <v>149</v>
      </c>
      <c r="D20" t="s">
        <v>154</v>
      </c>
      <c r="E20" s="1">
        <v>0</v>
      </c>
      <c r="F20" s="1">
        <v>0</v>
      </c>
      <c r="G20" s="1">
        <v>12</v>
      </c>
      <c r="H20" s="1">
        <v>0</v>
      </c>
      <c r="I20" s="1">
        <v>0</v>
      </c>
      <c r="J20" s="1">
        <v>0</v>
      </c>
      <c r="K20" s="1">
        <v>0</v>
      </c>
      <c r="L20" s="3">
        <f t="shared" si="1"/>
        <v>12</v>
      </c>
    </row>
    <row r="21" spans="2:12" x14ac:dyDescent="0.3">
      <c r="B21" s="3">
        <f t="shared" si="0"/>
        <v>17</v>
      </c>
      <c r="C21" t="s">
        <v>39</v>
      </c>
      <c r="D21" t="s">
        <v>40</v>
      </c>
      <c r="E21" s="1">
        <v>10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3">
        <f t="shared" si="1"/>
        <v>10</v>
      </c>
    </row>
    <row r="22" spans="2:12" x14ac:dyDescent="0.3">
      <c r="B22" s="3">
        <f t="shared" si="0"/>
        <v>17</v>
      </c>
      <c r="C22" t="s">
        <v>43</v>
      </c>
      <c r="D22" t="s">
        <v>44</v>
      </c>
      <c r="E22" s="1">
        <v>10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3">
        <f t="shared" si="1"/>
        <v>10</v>
      </c>
    </row>
    <row r="23" spans="2:12" x14ac:dyDescent="0.3">
      <c r="B23" s="3">
        <f t="shared" si="0"/>
        <v>17</v>
      </c>
      <c r="C23" t="s">
        <v>181</v>
      </c>
      <c r="D23" t="s">
        <v>182</v>
      </c>
      <c r="E23" s="1">
        <v>0</v>
      </c>
      <c r="F23" s="1">
        <v>0</v>
      </c>
      <c r="G23" s="1">
        <v>0</v>
      </c>
      <c r="H23" s="1">
        <v>10</v>
      </c>
      <c r="I23" s="1">
        <v>0</v>
      </c>
      <c r="J23" s="1">
        <v>0</v>
      </c>
      <c r="K23" s="1">
        <v>0</v>
      </c>
      <c r="L23" s="3">
        <f t="shared" si="1"/>
        <v>10</v>
      </c>
    </row>
    <row r="24" spans="2:12" x14ac:dyDescent="0.3">
      <c r="B24" s="3">
        <f t="shared" si="0"/>
        <v>17</v>
      </c>
      <c r="C24" t="s">
        <v>141</v>
      </c>
      <c r="D24" t="s">
        <v>220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10</v>
      </c>
      <c r="K24" s="1">
        <v>0</v>
      </c>
      <c r="L24" s="3">
        <f t="shared" si="1"/>
        <v>10</v>
      </c>
    </row>
    <row r="25" spans="2:12" x14ac:dyDescent="0.3">
      <c r="B25" s="3">
        <f t="shared" si="0"/>
        <v>17</v>
      </c>
      <c r="C25" t="s">
        <v>235</v>
      </c>
      <c r="D25" t="s">
        <v>236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10</v>
      </c>
      <c r="K25" s="1">
        <v>0</v>
      </c>
      <c r="L25" s="3">
        <f t="shared" si="1"/>
        <v>10</v>
      </c>
    </row>
    <row r="26" spans="2:12" x14ac:dyDescent="0.3">
      <c r="B26" s="3">
        <f t="shared" si="0"/>
        <v>22</v>
      </c>
      <c r="C26" t="s">
        <v>104</v>
      </c>
      <c r="D26" t="s">
        <v>105</v>
      </c>
      <c r="E26" s="1">
        <v>0</v>
      </c>
      <c r="F26" s="1">
        <v>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3">
        <f t="shared" si="1"/>
        <v>8</v>
      </c>
    </row>
    <row r="27" spans="2:12" x14ac:dyDescent="0.3">
      <c r="B27" s="3">
        <f t="shared" si="0"/>
        <v>22</v>
      </c>
      <c r="C27" t="s">
        <v>118</v>
      </c>
      <c r="D27" t="s">
        <v>119</v>
      </c>
      <c r="E27" s="1">
        <v>0</v>
      </c>
      <c r="F27" s="1">
        <v>8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3">
        <f t="shared" si="1"/>
        <v>8</v>
      </c>
    </row>
    <row r="28" spans="2:12" x14ac:dyDescent="0.3">
      <c r="B28" s="3">
        <f t="shared" si="0"/>
        <v>22</v>
      </c>
      <c r="C28" t="s">
        <v>171</v>
      </c>
      <c r="D28" t="s">
        <v>178</v>
      </c>
      <c r="E28" s="1">
        <v>0</v>
      </c>
      <c r="F28" s="1">
        <v>0</v>
      </c>
      <c r="G28" s="1">
        <v>0</v>
      </c>
      <c r="H28" s="1">
        <v>8</v>
      </c>
      <c r="I28" s="1">
        <v>0</v>
      </c>
      <c r="J28" s="1">
        <v>0</v>
      </c>
      <c r="K28" s="1">
        <v>0</v>
      </c>
      <c r="L28" s="3">
        <f t="shared" si="1"/>
        <v>8</v>
      </c>
    </row>
    <row r="29" spans="2:12" x14ac:dyDescent="0.3">
      <c r="B29" s="3">
        <f t="shared" si="0"/>
        <v>22</v>
      </c>
      <c r="C29" t="s">
        <v>175</v>
      </c>
      <c r="D29" t="s">
        <v>179</v>
      </c>
      <c r="E29" s="1">
        <v>0</v>
      </c>
      <c r="F29" s="1">
        <v>0</v>
      </c>
      <c r="G29" s="1">
        <v>0</v>
      </c>
      <c r="H29" s="1">
        <v>8</v>
      </c>
      <c r="I29" s="1">
        <v>0</v>
      </c>
      <c r="J29" s="1">
        <v>0</v>
      </c>
      <c r="K29" s="1">
        <v>0</v>
      </c>
      <c r="L29" s="3">
        <f t="shared" si="1"/>
        <v>8</v>
      </c>
    </row>
    <row r="30" spans="2:12" x14ac:dyDescent="0.3">
      <c r="B30" s="3">
        <f t="shared" si="0"/>
        <v>22</v>
      </c>
      <c r="C30" t="s">
        <v>183</v>
      </c>
      <c r="D30" t="s">
        <v>184</v>
      </c>
      <c r="E30" s="1">
        <v>0</v>
      </c>
      <c r="F30" s="1">
        <v>0</v>
      </c>
      <c r="G30" s="1">
        <v>0</v>
      </c>
      <c r="H30" s="1">
        <v>8</v>
      </c>
      <c r="I30" s="1">
        <v>0</v>
      </c>
      <c r="J30" s="1">
        <v>0</v>
      </c>
      <c r="K30" s="1">
        <v>0</v>
      </c>
      <c r="L30" s="3">
        <f t="shared" si="1"/>
        <v>8</v>
      </c>
    </row>
    <row r="31" spans="2:12" x14ac:dyDescent="0.3">
      <c r="B31" s="3">
        <f t="shared" si="0"/>
        <v>22</v>
      </c>
      <c r="C31" t="s">
        <v>185</v>
      </c>
      <c r="D31" t="s">
        <v>186</v>
      </c>
      <c r="E31" s="1">
        <v>0</v>
      </c>
      <c r="F31" s="1">
        <v>0</v>
      </c>
      <c r="G31" s="1">
        <v>0</v>
      </c>
      <c r="H31" s="1">
        <v>8</v>
      </c>
      <c r="I31" s="1">
        <v>0</v>
      </c>
      <c r="J31" s="1">
        <v>0</v>
      </c>
      <c r="K31" s="1">
        <v>0</v>
      </c>
      <c r="L31" s="3">
        <f t="shared" si="1"/>
        <v>8</v>
      </c>
    </row>
    <row r="32" spans="2:12" x14ac:dyDescent="0.3">
      <c r="B32" s="3">
        <f t="shared" si="0"/>
        <v>22</v>
      </c>
      <c r="C32" t="s">
        <v>115</v>
      </c>
      <c r="D32" t="s">
        <v>121</v>
      </c>
      <c r="E32" s="1">
        <v>0</v>
      </c>
      <c r="F32" s="1">
        <v>0</v>
      </c>
      <c r="G32" s="1">
        <v>0</v>
      </c>
      <c r="H32" s="1">
        <v>0</v>
      </c>
      <c r="I32" s="1">
        <v>8</v>
      </c>
      <c r="J32" s="1">
        <v>0</v>
      </c>
      <c r="K32" s="1">
        <v>0</v>
      </c>
      <c r="L32" s="3">
        <f t="shared" si="1"/>
        <v>8</v>
      </c>
    </row>
    <row r="33" spans="2:12" x14ac:dyDescent="0.3">
      <c r="B33" s="3">
        <f t="shared" si="0"/>
        <v>22</v>
      </c>
      <c r="C33" t="s">
        <v>8</v>
      </c>
      <c r="D33" t="s">
        <v>214</v>
      </c>
      <c r="E33" s="1">
        <v>0</v>
      </c>
      <c r="F33" s="1">
        <v>0</v>
      </c>
      <c r="G33" s="1">
        <v>0</v>
      </c>
      <c r="H33" s="1">
        <v>0</v>
      </c>
      <c r="I33" s="1">
        <v>8</v>
      </c>
      <c r="J33" s="1">
        <v>0</v>
      </c>
      <c r="K33" s="1">
        <v>0</v>
      </c>
      <c r="L33" s="3">
        <f t="shared" si="1"/>
        <v>8</v>
      </c>
    </row>
    <row r="34" spans="2:12" x14ac:dyDescent="0.3">
      <c r="B34" s="3">
        <f t="shared" si="0"/>
        <v>30</v>
      </c>
      <c r="C34" t="s">
        <v>28</v>
      </c>
      <c r="D34" t="s">
        <v>31</v>
      </c>
      <c r="E34" s="1">
        <v>6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3">
        <f t="shared" si="1"/>
        <v>6</v>
      </c>
    </row>
    <row r="35" spans="2:12" x14ac:dyDescent="0.3">
      <c r="B35" s="3">
        <f t="shared" si="0"/>
        <v>30</v>
      </c>
      <c r="C35" t="s">
        <v>102</v>
      </c>
      <c r="D35" t="s">
        <v>103</v>
      </c>
      <c r="E35" s="1">
        <v>0</v>
      </c>
      <c r="F35" s="1">
        <v>6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3">
        <f t="shared" si="1"/>
        <v>6</v>
      </c>
    </row>
    <row r="36" spans="2:12" x14ac:dyDescent="0.3">
      <c r="B36" s="3">
        <f t="shared" si="0"/>
        <v>30</v>
      </c>
      <c r="C36" t="s">
        <v>116</v>
      </c>
      <c r="D36" t="s">
        <v>117</v>
      </c>
      <c r="E36" s="1">
        <v>0</v>
      </c>
      <c r="F36" s="1">
        <v>6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3">
        <f t="shared" si="1"/>
        <v>6</v>
      </c>
    </row>
    <row r="37" spans="2:12" x14ac:dyDescent="0.3">
      <c r="B37" s="3">
        <f t="shared" si="0"/>
        <v>30</v>
      </c>
      <c r="C37" t="s">
        <v>148</v>
      </c>
      <c r="D37" t="s">
        <v>146</v>
      </c>
      <c r="E37" s="1">
        <v>0</v>
      </c>
      <c r="F37" s="1">
        <v>0</v>
      </c>
      <c r="G37" s="1">
        <v>6</v>
      </c>
      <c r="H37" s="1">
        <v>0</v>
      </c>
      <c r="I37" s="1">
        <v>0</v>
      </c>
      <c r="J37" s="1">
        <v>0</v>
      </c>
      <c r="K37" s="1">
        <v>0</v>
      </c>
      <c r="L37" s="3">
        <f t="shared" si="1"/>
        <v>6</v>
      </c>
    </row>
    <row r="38" spans="2:12" x14ac:dyDescent="0.3">
      <c r="B38" s="3">
        <f t="shared" si="0"/>
        <v>30</v>
      </c>
      <c r="C38" t="s">
        <v>170</v>
      </c>
      <c r="D38" t="s">
        <v>177</v>
      </c>
      <c r="E38" s="1">
        <v>0</v>
      </c>
      <c r="F38" s="1">
        <v>0</v>
      </c>
      <c r="G38" s="1">
        <v>0</v>
      </c>
      <c r="H38" s="1">
        <v>6</v>
      </c>
      <c r="I38" s="1">
        <v>0</v>
      </c>
      <c r="J38" s="1">
        <v>0</v>
      </c>
      <c r="K38" s="1">
        <v>0</v>
      </c>
      <c r="L38" s="3">
        <f t="shared" si="1"/>
        <v>6</v>
      </c>
    </row>
    <row r="39" spans="2:12" x14ac:dyDescent="0.3">
      <c r="B39" s="3">
        <f t="shared" si="0"/>
        <v>30</v>
      </c>
      <c r="C39" t="s">
        <v>172</v>
      </c>
      <c r="D39" t="s">
        <v>173</v>
      </c>
      <c r="E39" s="1">
        <v>0</v>
      </c>
      <c r="F39" s="1">
        <v>0</v>
      </c>
      <c r="G39" s="1">
        <v>0</v>
      </c>
      <c r="H39" s="1">
        <v>6</v>
      </c>
      <c r="I39" s="1">
        <v>0</v>
      </c>
      <c r="J39" s="1">
        <v>0</v>
      </c>
      <c r="K39" s="1">
        <v>0</v>
      </c>
      <c r="L39" s="3">
        <f t="shared" si="1"/>
        <v>6</v>
      </c>
    </row>
    <row r="40" spans="2:12" x14ac:dyDescent="0.3">
      <c r="B40" s="3">
        <f t="shared" si="0"/>
        <v>30</v>
      </c>
      <c r="C40" t="s">
        <v>165</v>
      </c>
      <c r="D40" t="s">
        <v>174</v>
      </c>
      <c r="E40" s="1">
        <v>0</v>
      </c>
      <c r="F40" s="1">
        <v>0</v>
      </c>
      <c r="G40" s="1">
        <v>0</v>
      </c>
      <c r="H40" s="1">
        <v>6</v>
      </c>
      <c r="I40" s="1">
        <v>0</v>
      </c>
      <c r="J40" s="1">
        <v>0</v>
      </c>
      <c r="K40" s="1">
        <v>0</v>
      </c>
      <c r="L40" s="3">
        <f t="shared" si="1"/>
        <v>6</v>
      </c>
    </row>
    <row r="41" spans="2:12" x14ac:dyDescent="0.3">
      <c r="B41" s="3">
        <f t="shared" si="0"/>
        <v>30</v>
      </c>
      <c r="C41" t="s">
        <v>202</v>
      </c>
      <c r="D41" t="s">
        <v>198</v>
      </c>
      <c r="E41" s="1">
        <v>0</v>
      </c>
      <c r="F41" s="1">
        <v>0</v>
      </c>
      <c r="G41" s="1">
        <v>0</v>
      </c>
      <c r="H41" s="1">
        <v>0</v>
      </c>
      <c r="I41" s="1">
        <v>6</v>
      </c>
      <c r="J41" s="1">
        <v>0</v>
      </c>
      <c r="K41" s="1">
        <v>0</v>
      </c>
      <c r="L41" s="3">
        <f t="shared" si="1"/>
        <v>6</v>
      </c>
    </row>
    <row r="42" spans="2:12" x14ac:dyDescent="0.3">
      <c r="B42" s="3">
        <f t="shared" si="0"/>
        <v>38</v>
      </c>
      <c r="C42" t="s">
        <v>106</v>
      </c>
      <c r="D42" t="s">
        <v>107</v>
      </c>
      <c r="E42" s="1">
        <v>0</v>
      </c>
      <c r="F42" s="1">
        <v>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3">
        <f t="shared" si="1"/>
        <v>4</v>
      </c>
    </row>
    <row r="43" spans="2:12" x14ac:dyDescent="0.3">
      <c r="B43" s="3">
        <f t="shared" si="0"/>
        <v>38</v>
      </c>
      <c r="C43" t="s">
        <v>211</v>
      </c>
      <c r="D43" t="s">
        <v>205</v>
      </c>
      <c r="E43" s="1">
        <v>0</v>
      </c>
      <c r="F43" s="1">
        <v>0</v>
      </c>
      <c r="G43" s="1">
        <v>0</v>
      </c>
      <c r="H43" s="1">
        <v>0</v>
      </c>
      <c r="I43" s="1">
        <v>4</v>
      </c>
      <c r="J43" s="1">
        <v>0</v>
      </c>
      <c r="K43" s="1">
        <v>0</v>
      </c>
      <c r="L43" s="3">
        <f t="shared" si="1"/>
        <v>4</v>
      </c>
    </row>
    <row r="44" spans="2:12" x14ac:dyDescent="0.3">
      <c r="B44" s="3">
        <f t="shared" si="0"/>
        <v>38</v>
      </c>
      <c r="C44" t="s">
        <v>206</v>
      </c>
      <c r="D44" t="s">
        <v>213</v>
      </c>
      <c r="E44" s="1">
        <v>0</v>
      </c>
      <c r="F44" s="1">
        <v>0</v>
      </c>
      <c r="G44" s="1">
        <v>0</v>
      </c>
      <c r="H44" s="1">
        <v>0</v>
      </c>
      <c r="I44" s="1">
        <v>4</v>
      </c>
      <c r="J44" s="1">
        <v>0</v>
      </c>
      <c r="K44" s="1">
        <v>0</v>
      </c>
      <c r="L44" s="3">
        <f t="shared" si="1"/>
        <v>4</v>
      </c>
    </row>
    <row r="45" spans="2:12" x14ac:dyDescent="0.3">
      <c r="B45" s="3">
        <f t="shared" si="0"/>
        <v>38</v>
      </c>
      <c r="C45" t="s">
        <v>231</v>
      </c>
      <c r="D45" t="s">
        <v>232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f>2+2</f>
        <v>4</v>
      </c>
      <c r="K45" s="1">
        <v>0</v>
      </c>
      <c r="L45" s="3">
        <f t="shared" si="1"/>
        <v>4</v>
      </c>
    </row>
    <row r="46" spans="2:12" x14ac:dyDescent="0.3">
      <c r="B46" s="3">
        <f t="shared" si="0"/>
        <v>42</v>
      </c>
      <c r="C46" t="s">
        <v>207</v>
      </c>
      <c r="D46" t="s">
        <v>208</v>
      </c>
      <c r="E46" s="1">
        <v>0</v>
      </c>
      <c r="F46" s="1">
        <v>0</v>
      </c>
      <c r="G46" s="1">
        <v>0</v>
      </c>
      <c r="H46" s="1">
        <v>0</v>
      </c>
      <c r="I46" s="1">
        <f>1+1</f>
        <v>2</v>
      </c>
      <c r="J46" s="1">
        <v>0</v>
      </c>
      <c r="K46" s="1">
        <v>0</v>
      </c>
      <c r="L46" s="3">
        <f t="shared" si="1"/>
        <v>2</v>
      </c>
    </row>
    <row r="47" spans="2:12" x14ac:dyDescent="0.3">
      <c r="B47" s="3">
        <f t="shared" si="0"/>
        <v>42</v>
      </c>
      <c r="C47" t="s">
        <v>233</v>
      </c>
      <c r="D47" t="s">
        <v>234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2</v>
      </c>
      <c r="K47" s="1">
        <v>0</v>
      </c>
      <c r="L47" s="3">
        <f t="shared" si="1"/>
        <v>2</v>
      </c>
    </row>
    <row r="48" spans="2:12" x14ac:dyDescent="0.3">
      <c r="B48" s="3">
        <f t="shared" si="0"/>
        <v>44</v>
      </c>
      <c r="C48" t="s">
        <v>212</v>
      </c>
      <c r="D48" t="s">
        <v>93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3">
        <f t="shared" si="1"/>
        <v>1</v>
      </c>
    </row>
  </sheetData>
  <sortState xmlns:xlrd2="http://schemas.microsoft.com/office/spreadsheetml/2017/richdata2" ref="B5:L48">
    <sortCondition ref="B5:B48"/>
  </sortState>
  <conditionalFormatting sqref="C4:C17">
    <cfRule type="duplicateValues" dxfId="4" priority="20"/>
  </conditionalFormatting>
  <conditionalFormatting sqref="C5:C30 C32:C48">
    <cfRule type="duplicateValues" dxfId="3" priority="3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E943-EA11-9146-92C2-34FBB86D0E6F}">
  <sheetPr>
    <tabColor theme="7" tint="0.59999389629810485"/>
  </sheetPr>
  <dimension ref="B1:L11"/>
  <sheetViews>
    <sheetView workbookViewId="0">
      <selection activeCell="I1" sqref="I1:I1048576"/>
    </sheetView>
  </sheetViews>
  <sheetFormatPr defaultColWidth="11.19921875" defaultRowHeight="15.6" x14ac:dyDescent="0.3"/>
  <cols>
    <col min="1" max="1" width="3" bestFit="1" customWidth="1"/>
    <col min="2" max="2" width="7.19921875" bestFit="1" customWidth="1"/>
    <col min="3" max="3" width="32" bestFit="1" customWidth="1"/>
    <col min="4" max="4" width="24.69921875" bestFit="1" customWidth="1"/>
    <col min="5" max="5" width="12.19921875" bestFit="1" customWidth="1"/>
  </cols>
  <sheetData>
    <row r="1" spans="2:12" x14ac:dyDescent="0.3">
      <c r="C1" t="s">
        <v>0</v>
      </c>
    </row>
    <row r="2" spans="2:12" x14ac:dyDescent="0.3">
      <c r="B2" t="s">
        <v>59</v>
      </c>
      <c r="C2" t="s">
        <v>57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 t="shared" ref="B5:B11" si="0">RANK(L5,$L$5:$L$11,0)</f>
        <v>1</v>
      </c>
      <c r="C5" t="s">
        <v>41</v>
      </c>
      <c r="D5" t="s">
        <v>42</v>
      </c>
      <c r="E5" s="1">
        <f>4+10</f>
        <v>14</v>
      </c>
      <c r="F5" s="1">
        <v>0</v>
      </c>
      <c r="G5" s="1">
        <v>6</v>
      </c>
      <c r="H5" s="1">
        <v>6</v>
      </c>
      <c r="I5" s="1">
        <v>4</v>
      </c>
      <c r="J5" s="1">
        <v>0</v>
      </c>
      <c r="K5" s="1">
        <v>0</v>
      </c>
      <c r="L5" s="3">
        <f t="shared" ref="L5:L11" si="1">SUM(E5:K5)</f>
        <v>30</v>
      </c>
    </row>
    <row r="6" spans="2:12" x14ac:dyDescent="0.3">
      <c r="B6" s="3">
        <f t="shared" si="0"/>
        <v>2</v>
      </c>
      <c r="C6" t="s">
        <v>38</v>
      </c>
      <c r="D6" t="s">
        <v>25</v>
      </c>
      <c r="E6" s="1">
        <f>8+8</f>
        <v>16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3">
        <f t="shared" si="1"/>
        <v>16</v>
      </c>
    </row>
    <row r="7" spans="2:12" x14ac:dyDescent="0.3">
      <c r="B7" s="3">
        <f t="shared" si="0"/>
        <v>3</v>
      </c>
      <c r="C7" t="s">
        <v>24</v>
      </c>
      <c r="D7" t="s">
        <v>29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 t="shared" si="1"/>
        <v>10</v>
      </c>
    </row>
    <row r="8" spans="2:12" x14ac:dyDescent="0.3">
      <c r="B8" s="3">
        <f t="shared" si="0"/>
        <v>3</v>
      </c>
      <c r="C8" t="s">
        <v>33</v>
      </c>
      <c r="D8" t="s">
        <v>34</v>
      </c>
      <c r="E8" s="1">
        <v>10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3">
        <f t="shared" si="1"/>
        <v>10</v>
      </c>
    </row>
    <row r="9" spans="2:12" x14ac:dyDescent="0.3">
      <c r="B9" s="3">
        <f t="shared" si="0"/>
        <v>3</v>
      </c>
      <c r="C9" t="s">
        <v>115</v>
      </c>
      <c r="D9" t="s">
        <v>121</v>
      </c>
      <c r="E9" s="1">
        <v>0</v>
      </c>
      <c r="F9" s="1">
        <v>10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1"/>
        <v>10</v>
      </c>
    </row>
    <row r="10" spans="2:12" x14ac:dyDescent="0.3">
      <c r="B10" s="3">
        <f t="shared" si="0"/>
        <v>6</v>
      </c>
      <c r="C10" t="s">
        <v>32</v>
      </c>
      <c r="D10" t="s">
        <v>30</v>
      </c>
      <c r="E10" s="1">
        <v>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3">
        <f t="shared" si="1"/>
        <v>8</v>
      </c>
    </row>
    <row r="11" spans="2:12" x14ac:dyDescent="0.3">
      <c r="B11" s="3">
        <f t="shared" si="0"/>
        <v>7</v>
      </c>
      <c r="C11" t="s">
        <v>78</v>
      </c>
      <c r="D11" t="s">
        <v>89</v>
      </c>
      <c r="E11" s="1">
        <v>0</v>
      </c>
      <c r="F11" s="1">
        <v>4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1"/>
        <v>4</v>
      </c>
    </row>
  </sheetData>
  <sortState xmlns:xlrd2="http://schemas.microsoft.com/office/spreadsheetml/2017/richdata2" ref="B5:L11">
    <sortCondition ref="B5:B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3DFE-784B-0C45-8D2E-5C3994DFEF88}">
  <sheetPr>
    <tabColor theme="9" tint="0.59999389629810485"/>
  </sheetPr>
  <dimension ref="B1:L29"/>
  <sheetViews>
    <sheetView tabSelected="1" topLeftCell="A3" workbookViewId="0">
      <selection activeCell="D21" sqref="D21"/>
    </sheetView>
  </sheetViews>
  <sheetFormatPr defaultColWidth="11.19921875" defaultRowHeight="15.6" x14ac:dyDescent="0.3"/>
  <cols>
    <col min="1" max="1" width="0.69921875" customWidth="1"/>
    <col min="2" max="2" width="6.796875" bestFit="1" customWidth="1"/>
    <col min="3" max="3" width="32" bestFit="1" customWidth="1"/>
    <col min="4" max="4" width="24.69921875" bestFit="1" customWidth="1"/>
    <col min="5" max="5" width="12.19921875" bestFit="1" customWidth="1"/>
    <col min="14" max="14" width="15" bestFit="1" customWidth="1"/>
  </cols>
  <sheetData>
    <row r="1" spans="2:12" x14ac:dyDescent="0.3">
      <c r="C1" t="s">
        <v>0</v>
      </c>
    </row>
    <row r="2" spans="2:12" x14ac:dyDescent="0.3">
      <c r="B2" t="s">
        <v>60</v>
      </c>
      <c r="C2" s="4" t="s">
        <v>45</v>
      </c>
    </row>
    <row r="3" spans="2:12" ht="70.2" x14ac:dyDescent="0.3">
      <c r="C3" s="4" t="s">
        <v>72</v>
      </c>
      <c r="D3" s="4" t="s">
        <v>73</v>
      </c>
      <c r="E3" s="5" t="s">
        <v>23</v>
      </c>
      <c r="F3" s="5" t="s">
        <v>61</v>
      </c>
      <c r="G3" s="5" t="s">
        <v>62</v>
      </c>
      <c r="H3" s="5" t="s">
        <v>63</v>
      </c>
      <c r="I3" s="5" t="s">
        <v>65</v>
      </c>
      <c r="J3" s="5" t="s">
        <v>66</v>
      </c>
      <c r="K3" s="5" t="s">
        <v>67</v>
      </c>
      <c r="L3" s="5" t="s">
        <v>64</v>
      </c>
    </row>
    <row r="5" spans="2:12" x14ac:dyDescent="0.3">
      <c r="B5" s="3">
        <f>RANK(L5,$L$5:$L$29,0)</f>
        <v>1</v>
      </c>
      <c r="C5" t="s">
        <v>46</v>
      </c>
      <c r="D5" t="s">
        <v>15</v>
      </c>
      <c r="E5" s="1">
        <v>8</v>
      </c>
      <c r="F5" s="1">
        <v>4</v>
      </c>
      <c r="G5" s="1">
        <v>10</v>
      </c>
      <c r="H5" s="1">
        <v>10</v>
      </c>
      <c r="I5" s="1">
        <v>6</v>
      </c>
      <c r="J5" s="1">
        <f>10+8</f>
        <v>18</v>
      </c>
      <c r="K5" s="1">
        <v>0</v>
      </c>
      <c r="L5" s="3">
        <f t="shared" ref="L5:L29" si="0">SUM(E5:K5)</f>
        <v>56</v>
      </c>
    </row>
    <row r="6" spans="2:12" x14ac:dyDescent="0.3">
      <c r="B6" s="3">
        <f t="shared" ref="B6:B29" si="1">RANK(L6,$L$5:$L$29,0)</f>
        <v>2</v>
      </c>
      <c r="C6" t="s">
        <v>159</v>
      </c>
      <c r="D6" t="s">
        <v>160</v>
      </c>
      <c r="E6" s="1">
        <v>0</v>
      </c>
      <c r="F6" s="1">
        <v>0</v>
      </c>
      <c r="G6" s="1">
        <f>8+10</f>
        <v>18</v>
      </c>
      <c r="H6" s="1">
        <v>0</v>
      </c>
      <c r="I6" s="1">
        <f>8+6</f>
        <v>14</v>
      </c>
      <c r="J6" s="1">
        <v>0</v>
      </c>
      <c r="K6" s="1">
        <v>0</v>
      </c>
      <c r="L6" s="3">
        <f t="shared" si="0"/>
        <v>32</v>
      </c>
    </row>
    <row r="7" spans="2:12" ht="15" customHeight="1" x14ac:dyDescent="0.3">
      <c r="B7" s="3">
        <f t="shared" si="1"/>
        <v>3</v>
      </c>
      <c r="C7" t="s">
        <v>126</v>
      </c>
      <c r="D7" t="s">
        <v>127</v>
      </c>
      <c r="E7" s="1">
        <v>0</v>
      </c>
      <c r="F7" s="1">
        <f>10+10</f>
        <v>20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3">
        <f t="shared" si="0"/>
        <v>20</v>
      </c>
    </row>
    <row r="8" spans="2:12" x14ac:dyDescent="0.3">
      <c r="B8" s="3">
        <f t="shared" si="1"/>
        <v>3</v>
      </c>
      <c r="C8" t="s">
        <v>189</v>
      </c>
      <c r="D8" t="s">
        <v>190</v>
      </c>
      <c r="E8" s="1">
        <v>0</v>
      </c>
      <c r="F8" s="1">
        <v>0</v>
      </c>
      <c r="G8" s="1">
        <v>0</v>
      </c>
      <c r="H8" s="1">
        <f>10+10</f>
        <v>20</v>
      </c>
      <c r="I8" s="1">
        <v>0</v>
      </c>
      <c r="J8" s="1">
        <v>0</v>
      </c>
      <c r="K8" s="1">
        <v>0</v>
      </c>
      <c r="L8" s="3">
        <f t="shared" si="0"/>
        <v>20</v>
      </c>
    </row>
    <row r="9" spans="2:12" x14ac:dyDescent="0.3">
      <c r="B9" s="3">
        <f t="shared" si="1"/>
        <v>5</v>
      </c>
      <c r="C9" t="s">
        <v>156</v>
      </c>
      <c r="D9" t="s">
        <v>53</v>
      </c>
      <c r="E9" s="1">
        <f>8+10</f>
        <v>18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3">
        <f t="shared" si="0"/>
        <v>18</v>
      </c>
    </row>
    <row r="10" spans="2:12" x14ac:dyDescent="0.3">
      <c r="B10" s="3">
        <f t="shared" si="1"/>
        <v>6</v>
      </c>
      <c r="C10" t="s">
        <v>187</v>
      </c>
      <c r="D10" t="s">
        <v>188</v>
      </c>
      <c r="E10" s="1">
        <v>0</v>
      </c>
      <c r="F10" s="1">
        <v>0</v>
      </c>
      <c r="G10" s="1">
        <v>0</v>
      </c>
      <c r="H10" s="1">
        <f>10+6</f>
        <v>16</v>
      </c>
      <c r="I10" s="1">
        <v>0</v>
      </c>
      <c r="J10" s="1">
        <v>0</v>
      </c>
      <c r="K10" s="1">
        <v>0</v>
      </c>
      <c r="L10" s="3">
        <f t="shared" si="0"/>
        <v>16</v>
      </c>
    </row>
    <row r="11" spans="2:12" x14ac:dyDescent="0.3">
      <c r="B11" s="3">
        <f t="shared" si="1"/>
        <v>7</v>
      </c>
      <c r="C11" t="s">
        <v>50</v>
      </c>
      <c r="D11" t="s">
        <v>55</v>
      </c>
      <c r="E11" s="1">
        <v>12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3">
        <f t="shared" si="0"/>
        <v>12</v>
      </c>
    </row>
    <row r="12" spans="2:12" x14ac:dyDescent="0.3">
      <c r="B12" s="3">
        <f t="shared" si="1"/>
        <v>7</v>
      </c>
      <c r="C12" t="s">
        <v>161</v>
      </c>
      <c r="D12" t="s">
        <v>162</v>
      </c>
      <c r="E12" s="1">
        <v>0</v>
      </c>
      <c r="F12" s="1">
        <v>0</v>
      </c>
      <c r="G12" s="1">
        <v>12</v>
      </c>
      <c r="H12" s="1">
        <v>0</v>
      </c>
      <c r="I12" s="1">
        <v>0</v>
      </c>
      <c r="J12" s="1">
        <v>0</v>
      </c>
      <c r="K12" s="1">
        <v>0</v>
      </c>
      <c r="L12" s="3">
        <f t="shared" si="0"/>
        <v>12</v>
      </c>
    </row>
    <row r="13" spans="2:12" x14ac:dyDescent="0.3">
      <c r="B13" s="3">
        <f t="shared" si="1"/>
        <v>7</v>
      </c>
      <c r="C13" t="s">
        <v>185</v>
      </c>
      <c r="D13" t="s">
        <v>186</v>
      </c>
      <c r="E13" s="1">
        <v>0</v>
      </c>
      <c r="F13" s="1">
        <v>0</v>
      </c>
      <c r="G13" s="1">
        <v>0</v>
      </c>
      <c r="H13" s="1">
        <v>12</v>
      </c>
      <c r="I13" s="1">
        <v>0</v>
      </c>
      <c r="J13" s="1">
        <v>0</v>
      </c>
      <c r="K13" s="1">
        <v>0</v>
      </c>
      <c r="L13" s="3">
        <f t="shared" si="0"/>
        <v>12</v>
      </c>
    </row>
    <row r="14" spans="2:12" x14ac:dyDescent="0.3">
      <c r="B14" s="3">
        <f t="shared" si="1"/>
        <v>10</v>
      </c>
      <c r="C14" t="s">
        <v>122</v>
      </c>
      <c r="D14" t="s">
        <v>123</v>
      </c>
      <c r="E14" s="1">
        <v>0</v>
      </c>
      <c r="F14" s="1">
        <v>10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3">
        <f t="shared" si="0"/>
        <v>10</v>
      </c>
    </row>
    <row r="15" spans="2:12" x14ac:dyDescent="0.3">
      <c r="B15" s="3">
        <f t="shared" si="1"/>
        <v>10</v>
      </c>
      <c r="C15" t="s">
        <v>35</v>
      </c>
      <c r="D15" t="s">
        <v>120</v>
      </c>
      <c r="E15" s="1">
        <v>0</v>
      </c>
      <c r="F15" s="1">
        <v>4</v>
      </c>
      <c r="G15" s="1">
        <v>0</v>
      </c>
      <c r="H15" s="1">
        <v>6</v>
      </c>
      <c r="I15" s="1">
        <v>0</v>
      </c>
      <c r="J15" s="1">
        <v>0</v>
      </c>
      <c r="K15" s="1">
        <v>0</v>
      </c>
      <c r="L15" s="3">
        <f t="shared" si="0"/>
        <v>10</v>
      </c>
    </row>
    <row r="16" spans="2:12" x14ac:dyDescent="0.3">
      <c r="B16" s="3">
        <f t="shared" si="1"/>
        <v>10</v>
      </c>
      <c r="C16" t="s">
        <v>215</v>
      </c>
      <c r="D16" t="s">
        <v>117</v>
      </c>
      <c r="E16" s="1">
        <v>0</v>
      </c>
      <c r="F16" s="1">
        <v>0</v>
      </c>
      <c r="G16" s="1">
        <v>0</v>
      </c>
      <c r="H16" s="1">
        <v>0</v>
      </c>
      <c r="I16" s="1">
        <f>4+6</f>
        <v>10</v>
      </c>
      <c r="J16" s="1">
        <v>0</v>
      </c>
      <c r="K16" s="1">
        <v>0</v>
      </c>
      <c r="L16" s="3">
        <f t="shared" si="0"/>
        <v>10</v>
      </c>
    </row>
    <row r="17" spans="2:12" x14ac:dyDescent="0.3">
      <c r="B17" s="3">
        <f t="shared" si="1"/>
        <v>13</v>
      </c>
      <c r="C17" t="s">
        <v>47</v>
      </c>
      <c r="D17" t="s">
        <v>52</v>
      </c>
      <c r="E17" s="1">
        <f>1-0+8</f>
        <v>9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3">
        <f t="shared" si="0"/>
        <v>9</v>
      </c>
    </row>
    <row r="18" spans="2:12" x14ac:dyDescent="0.3">
      <c r="B18" s="3">
        <f t="shared" si="1"/>
        <v>14</v>
      </c>
      <c r="C18" t="s">
        <v>49</v>
      </c>
      <c r="D18" t="s">
        <v>54</v>
      </c>
      <c r="E18" s="1">
        <f>6+2</f>
        <v>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3">
        <f t="shared" si="0"/>
        <v>8</v>
      </c>
    </row>
    <row r="19" spans="2:12" x14ac:dyDescent="0.3">
      <c r="B19" s="3">
        <f t="shared" si="1"/>
        <v>14</v>
      </c>
      <c r="C19" t="s">
        <v>51</v>
      </c>
      <c r="D19" t="s">
        <v>56</v>
      </c>
      <c r="E19" s="1">
        <v>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3">
        <f t="shared" si="0"/>
        <v>8</v>
      </c>
    </row>
    <row r="20" spans="2:12" x14ac:dyDescent="0.3">
      <c r="B20" s="3">
        <f t="shared" si="1"/>
        <v>14</v>
      </c>
      <c r="C20" t="s">
        <v>118</v>
      </c>
      <c r="D20" t="s">
        <v>119</v>
      </c>
      <c r="E20" s="1">
        <v>0</v>
      </c>
      <c r="F20" s="1">
        <v>8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3">
        <f t="shared" si="0"/>
        <v>8</v>
      </c>
    </row>
    <row r="21" spans="2:12" x14ac:dyDescent="0.3">
      <c r="B21" s="3">
        <f t="shared" si="1"/>
        <v>14</v>
      </c>
      <c r="C21" t="s">
        <v>124</v>
      </c>
      <c r="D21" t="s">
        <v>125</v>
      </c>
      <c r="E21" s="1">
        <v>0</v>
      </c>
      <c r="F21" s="1">
        <f>4+4</f>
        <v>8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3">
        <f t="shared" si="0"/>
        <v>8</v>
      </c>
    </row>
    <row r="22" spans="2:12" x14ac:dyDescent="0.3">
      <c r="B22" s="3">
        <f t="shared" si="1"/>
        <v>14</v>
      </c>
      <c r="C22" t="s">
        <v>191</v>
      </c>
      <c r="D22" t="s">
        <v>192</v>
      </c>
      <c r="E22" s="1">
        <v>0</v>
      </c>
      <c r="F22" s="1">
        <v>0</v>
      </c>
      <c r="G22" s="1">
        <v>0</v>
      </c>
      <c r="H22" s="1">
        <v>8</v>
      </c>
      <c r="I22" s="1">
        <v>0</v>
      </c>
      <c r="J22" s="1">
        <v>0</v>
      </c>
      <c r="K22" s="1">
        <v>0</v>
      </c>
      <c r="L22" s="3">
        <f t="shared" si="0"/>
        <v>8</v>
      </c>
    </row>
    <row r="23" spans="2:12" x14ac:dyDescent="0.3">
      <c r="B23" s="3">
        <f t="shared" si="1"/>
        <v>19</v>
      </c>
      <c r="C23" t="s">
        <v>116</v>
      </c>
      <c r="D23" t="s">
        <v>117</v>
      </c>
      <c r="E23" s="1">
        <v>0</v>
      </c>
      <c r="F23" s="1">
        <v>6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3">
        <f t="shared" si="0"/>
        <v>6</v>
      </c>
    </row>
    <row r="24" spans="2:12" x14ac:dyDescent="0.3">
      <c r="B24" s="3">
        <f t="shared" si="1"/>
        <v>19</v>
      </c>
      <c r="C24" t="s">
        <v>130</v>
      </c>
      <c r="D24" t="s">
        <v>131</v>
      </c>
      <c r="E24" s="1">
        <v>0</v>
      </c>
      <c r="F24" s="1">
        <v>6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3">
        <f t="shared" si="0"/>
        <v>6</v>
      </c>
    </row>
    <row r="25" spans="2:12" x14ac:dyDescent="0.3">
      <c r="B25" s="3">
        <f t="shared" si="1"/>
        <v>19</v>
      </c>
      <c r="C25" t="s">
        <v>237</v>
      </c>
      <c r="D25" t="s">
        <v>132</v>
      </c>
      <c r="E25" s="1">
        <v>0</v>
      </c>
      <c r="F25" s="1">
        <v>6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3">
        <f t="shared" si="0"/>
        <v>6</v>
      </c>
    </row>
    <row r="26" spans="2:12" x14ac:dyDescent="0.3">
      <c r="B26" s="3">
        <f t="shared" si="1"/>
        <v>19</v>
      </c>
      <c r="C26" t="s">
        <v>157</v>
      </c>
      <c r="D26" t="s">
        <v>158</v>
      </c>
      <c r="E26" s="1">
        <v>0</v>
      </c>
      <c r="F26" s="1">
        <v>0</v>
      </c>
      <c r="G26" s="1">
        <f>4+2</f>
        <v>6</v>
      </c>
      <c r="H26" s="1">
        <v>0</v>
      </c>
      <c r="I26" s="1">
        <v>0</v>
      </c>
      <c r="J26" s="1">
        <v>0</v>
      </c>
      <c r="K26" s="1">
        <v>0</v>
      </c>
      <c r="L26" s="3">
        <f t="shared" si="0"/>
        <v>6</v>
      </c>
    </row>
    <row r="27" spans="2:12" x14ac:dyDescent="0.3">
      <c r="B27" s="3">
        <f t="shared" si="1"/>
        <v>19</v>
      </c>
      <c r="C27" t="s">
        <v>183</v>
      </c>
      <c r="D27" t="s">
        <v>184</v>
      </c>
      <c r="E27" s="1">
        <v>0</v>
      </c>
      <c r="F27" s="1">
        <v>0</v>
      </c>
      <c r="G27" s="1">
        <v>0</v>
      </c>
      <c r="H27" s="1">
        <v>6</v>
      </c>
      <c r="I27" s="1">
        <v>0</v>
      </c>
      <c r="J27" s="1">
        <v>0</v>
      </c>
      <c r="K27" s="1">
        <v>0</v>
      </c>
      <c r="L27" s="3">
        <f t="shared" si="0"/>
        <v>6</v>
      </c>
    </row>
    <row r="28" spans="2:12" x14ac:dyDescent="0.3">
      <c r="B28" s="3">
        <f t="shared" si="1"/>
        <v>19</v>
      </c>
      <c r="C28" t="s">
        <v>8</v>
      </c>
      <c r="D28" t="s">
        <v>214</v>
      </c>
      <c r="E28" s="1">
        <v>0</v>
      </c>
      <c r="F28" s="1">
        <v>0</v>
      </c>
      <c r="G28" s="1">
        <v>0</v>
      </c>
      <c r="H28" s="1">
        <v>0</v>
      </c>
      <c r="I28" s="1">
        <v>6</v>
      </c>
      <c r="J28" s="1">
        <v>0</v>
      </c>
      <c r="K28" s="1">
        <v>0</v>
      </c>
      <c r="L28" s="3">
        <f t="shared" si="0"/>
        <v>6</v>
      </c>
    </row>
    <row r="29" spans="2:12" x14ac:dyDescent="0.3">
      <c r="B29" s="3">
        <f t="shared" si="1"/>
        <v>25</v>
      </c>
      <c r="C29" t="s">
        <v>128</v>
      </c>
      <c r="D29" t="s">
        <v>129</v>
      </c>
      <c r="E29" s="1">
        <v>0</v>
      </c>
      <c r="F29" s="1">
        <v>2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3">
        <f t="shared" si="0"/>
        <v>2</v>
      </c>
    </row>
  </sheetData>
  <sortState xmlns:xlrd2="http://schemas.microsoft.com/office/spreadsheetml/2017/richdata2" ref="B5:L29">
    <sortCondition ref="B5:B29"/>
  </sortState>
  <conditionalFormatting sqref="C5:C29">
    <cfRule type="duplicateValues" dxfId="2" priority="30"/>
  </conditionalFormatting>
  <conditionalFormatting sqref="C5:D19">
    <cfRule type="duplicateValues" dxfId="1" priority="25"/>
  </conditionalFormatting>
  <conditionalFormatting sqref="C20:D21 C29 C23:D28 C22">
    <cfRule type="duplicateValues" dxfId="0" priority="2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Stressless</vt:lpstr>
      <vt:lpstr>SR Intro</vt:lpstr>
      <vt:lpstr>JR Intro</vt:lpstr>
      <vt:lpstr>SR Prelim</vt:lpstr>
      <vt:lpstr>JR Prelim</vt:lpstr>
      <vt:lpstr>Novice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Healey</dc:creator>
  <cp:lastModifiedBy>lauren b</cp:lastModifiedBy>
  <cp:lastPrinted>2025-11-22T11:57:19Z</cp:lastPrinted>
  <dcterms:created xsi:type="dcterms:W3CDTF">2025-10-04T13:38:55Z</dcterms:created>
  <dcterms:modified xsi:type="dcterms:W3CDTF">2026-03-15T17:26:59Z</dcterms:modified>
</cp:coreProperties>
</file>